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2.vml" ContentType="application/vnd.openxmlformats-officedocument.vmlDrawing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1.xml" ContentType="application/xml"/>
  <Override PartName="/customXml/itemProps3.xml" ContentType="application/vnd.openxmlformats-officedocument.customXmlProperties+xml"/>
  <Override PartName="/customXml/itemProps1.xml" ContentType="application/vnd.openxmlformats-officedocument.customXmlProperties+xml"/>
  <Override PartName="/customXml/item2.xml" ContentType="application/xml"/>
  <Override PartName="/customXml/itemProps2.xml" ContentType="application/vnd.openxmlformats-officedocument.customXmlProperties+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item3.xml" ContentType="application/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CRA std" sheetId="1" state="visible" r:id="rId2"/>
    <sheet name="NTS_first screening_work in pro" sheetId="2" state="visible" r:id="rId3"/>
    <sheet name="list_proposal" sheetId="3" state="visible" r:id="rId4"/>
    <sheet name="list_proposal after NTS" sheetId="4" state="visible" r:id="rId5"/>
  </sheets>
  <definedNames>
    <definedName function="false" hidden="true" localSheetId="1" name="_xlnm._FilterDatabase" vbProcedure="false">'NTS_first screening_work in pro'!$A$1:$W$119</definedName>
  </definedNames>
  <calcPr iterateCount="1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9" authorId="0">
      <text>
        <r>
          <rPr>
            <sz val="11"/>
            <color rgb="FF000000"/>
            <rFont val="Aptos Narrow"/>
            <family val="2"/>
            <charset val="1"/>
          </rPr>
          <t xml:space="preserve">nseron:
</t>
        </r>
        <r>
          <rPr>
            <sz val="9"/>
            <color rgb="FF000000"/>
            <rFont val="Tahoma"/>
            <family val="2"/>
            <charset val="1"/>
          </rPr>
          <t xml:space="preserve">Hard to solve. Prepare 100ppm</t>
        </r>
      </text>
    </comment>
    <comment ref="A64" authorId="0">
      <text>
        <r>
          <rPr>
            <sz val="11"/>
            <color rgb="FF000000"/>
            <rFont val="Aptos Narrow"/>
            <family val="2"/>
            <charset val="1"/>
          </rPr>
          <t xml:space="preserve">nseron:
</t>
        </r>
        <r>
          <rPr>
            <sz val="9"/>
            <color rgb="FF000000"/>
            <rFont val="Tahoma"/>
            <family val="2"/>
            <charset val="1"/>
          </rPr>
          <t xml:space="preserve">Maxima concentración soluble 100ppm</t>
        </r>
      </text>
    </comment>
    <comment ref="A65" authorId="0">
      <text>
        <r>
          <rPr>
            <sz val="11"/>
            <color rgb="FF000000"/>
            <rFont val="Aptos Narrow"/>
            <family val="2"/>
            <charset val="1"/>
          </rPr>
          <t xml:space="preserve">nseron:
</t>
        </r>
        <r>
          <rPr>
            <sz val="9"/>
            <color rgb="FF000000"/>
            <rFont val="Tahoma"/>
            <family val="2"/>
            <charset val="1"/>
          </rPr>
          <t xml:space="preserve">Maxima concentración soluble 100ppm</t>
        </r>
      </text>
    </comment>
    <comment ref="A79" authorId="0">
      <text>
        <r>
          <rPr>
            <sz val="11"/>
            <color rgb="FF000000"/>
            <rFont val="Aptos Narrow"/>
            <family val="2"/>
            <charset val="1"/>
          </rPr>
          <t xml:space="preserve">nseron:
</t>
        </r>
        <r>
          <rPr>
            <sz val="9"/>
            <color rgb="FF000000"/>
            <rFont val="Tahoma"/>
            <family val="2"/>
            <charset val="1"/>
          </rPr>
          <t xml:space="preserve">Hard to solve. Prepare 100ppm</t>
        </r>
      </text>
    </comment>
    <comment ref="A82" authorId="0">
      <text>
        <r>
          <rPr>
            <sz val="11"/>
            <color rgb="FF000000"/>
            <rFont val="Aptos Narrow"/>
            <family val="2"/>
            <charset val="1"/>
          </rPr>
          <t xml:space="preserve">nseron:
</t>
        </r>
        <r>
          <rPr>
            <sz val="9"/>
            <color rgb="FF000000"/>
            <rFont val="Tahoma"/>
            <family val="2"/>
            <charset val="1"/>
          </rPr>
          <t xml:space="preserve">Hard to solve. Prepare 100ppm</t>
        </r>
      </text>
    </comment>
    <comment ref="A84" authorId="0">
      <text>
        <r>
          <rPr>
            <sz val="11"/>
            <color rgb="FF000000"/>
            <rFont val="Aptos Narrow"/>
            <family val="2"/>
            <charset val="1"/>
          </rPr>
          <t xml:space="preserve">nseron:
</t>
        </r>
        <r>
          <rPr>
            <sz val="9"/>
            <color rgb="FF000000"/>
            <rFont val="Tahoma"/>
            <family val="2"/>
            <charset val="1"/>
          </rPr>
          <t xml:space="preserve">Hard to solve. Prepare 100ppm</t>
        </r>
      </text>
    </comment>
    <comment ref="A183" authorId="0">
      <text>
        <r>
          <rPr>
            <sz val="11"/>
            <color rgb="FF000000"/>
            <rFont val="Aptos Narrow"/>
            <family val="2"/>
            <charset val="1"/>
          </rPr>
          <t xml:space="preserve">nseron:
</t>
        </r>
        <r>
          <rPr>
            <sz val="9"/>
            <color rgb="FF000000"/>
            <rFont val="Tahoma"/>
            <family val="2"/>
            <charset val="1"/>
          </rPr>
          <t xml:space="preserve">No preparat per falta de compost. No el demanen.</t>
        </r>
      </text>
    </comment>
  </commentList>
</comments>
</file>

<file path=xl/comments2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S1" authorId="0">
      <text>
        <r>
          <rPr>
            <sz val="11"/>
            <color rgb="FF000000"/>
            <rFont val="Aptos Narrow"/>
            <family val="2"/>
            <charset val="1"/>
          </rPr>
  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based on peak area</t>
        </r>
      </text>
    </comment>
    <comment ref="V1" authorId="0">
      <text>
        <r>
          <rPr>
            <sz val="11"/>
            <color rgb="FF000000"/>
            <rFont val="Aptos Narrow"/>
            <family val="2"/>
            <charset val="1"/>
          </rPr>
  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Do not take too serious. Data being properly assessed in progress. Mine was a very first rough screening </t>
        </r>
      </text>
    </comment>
  </commentList>
</comments>
</file>

<file path=xl/sharedStrings.xml><?xml version="1.0" encoding="utf-8"?>
<sst xmlns="http://schemas.openxmlformats.org/spreadsheetml/2006/main" count="3381" uniqueCount="745">
  <si>
    <t xml:space="preserve">compound</t>
  </si>
  <si>
    <t xml:space="preserve">Amoxicillin Trihydrate (A1)</t>
  </si>
  <si>
    <t xml:space="preserve">Ampicillin Anhydrous (A2)</t>
  </si>
  <si>
    <t xml:space="preserve">Cefalexin (A4)</t>
  </si>
  <si>
    <t xml:space="preserve">Cefapirin (A5)</t>
  </si>
  <si>
    <t xml:space="preserve">Cefazolin sodium (A6)</t>
  </si>
  <si>
    <t xml:space="preserve">Cefotaxime sodium salt (A7)</t>
  </si>
  <si>
    <t xml:space="preserve">Ceftiofur (A8)</t>
  </si>
  <si>
    <t xml:space="preserve">Cefuroxime (A9)</t>
  </si>
  <si>
    <t xml:space="preserve">Chlorotetracycline hydrochloride (A11)</t>
  </si>
  <si>
    <t xml:space="preserve">Cinoxacin (A12)</t>
  </si>
  <si>
    <t xml:space="preserve">Ciprofloxacin (A72)</t>
  </si>
  <si>
    <t xml:space="preserve">Cloxacillin sodium salt monohydrate (A16)</t>
  </si>
  <si>
    <t xml:space="preserve">Danofloxacin (A17)</t>
  </si>
  <si>
    <t xml:space="preserve">Dicloxacillin sodium salt hydrate (A74)</t>
  </si>
  <si>
    <t xml:space="preserve">Difloxacin hydrochloride (A18)</t>
  </si>
  <si>
    <t xml:space="preserve">Doxycycline hyclate (A20)</t>
  </si>
  <si>
    <t xml:space="preserve">Enoxacin sesquihydrate (A21)</t>
  </si>
  <si>
    <t xml:space="preserve">Enrofloxacin (A22)</t>
  </si>
  <si>
    <t xml:space="preserve">Marbofloxacin (A26)</t>
  </si>
  <si>
    <t xml:space="preserve">Norfloxacin (A36)</t>
  </si>
  <si>
    <t xml:space="preserve">Ofloxacin (A37)</t>
  </si>
  <si>
    <t xml:space="preserve">Orbifloxacin (A38)</t>
  </si>
  <si>
    <t xml:space="preserve">Oxacillin sodium hydrate (A39)</t>
  </si>
  <si>
    <t xml:space="preserve">Oxytetracycline hydrochloride (A41)</t>
  </si>
  <si>
    <t xml:space="preserve">Penicillin G Potassium (A42)</t>
  </si>
  <si>
    <t xml:space="preserve">Penicillin V Potassium (A43)</t>
  </si>
  <si>
    <t xml:space="preserve">Piperacillin sodium (A46)</t>
  </si>
  <si>
    <t xml:space="preserve">Tetracycline hydrochloride (A62)</t>
  </si>
  <si>
    <t xml:space="preserve">Azithromycin   (A03)</t>
  </si>
  <si>
    <t xml:space="preserve">Chlorampenicol   (A10)</t>
  </si>
  <si>
    <t xml:space="preserve">Clarithromycin  (A14)</t>
  </si>
  <si>
    <t xml:space="preserve">Clindamycin HCl   (A15)</t>
  </si>
  <si>
    <t xml:space="preserve">Erythromycin  (A23)</t>
  </si>
  <si>
    <t xml:space="preserve">Florfenicol   (A69)</t>
  </si>
  <si>
    <t xml:space="preserve">Flumequine   (A24)</t>
  </si>
  <si>
    <t xml:space="preserve">Lincomycin HCL monohydrate   (A25)</t>
  </si>
  <si>
    <t xml:space="preserve">Metronidazole   (A27)</t>
  </si>
  <si>
    <t xml:space="preserve">Metronidazole-OH   (A28)</t>
  </si>
  <si>
    <t xml:space="preserve">Nalidixic acid  (A35)</t>
  </si>
  <si>
    <t xml:space="preserve">Oxolinic acid   (A40)</t>
  </si>
  <si>
    <t xml:space="preserve">Pipemidic acid  (A45)</t>
  </si>
  <si>
    <t xml:space="preserve">Ronidazole  (A34)</t>
  </si>
  <si>
    <t xml:space="preserve">Roxithromycin  (A47)</t>
  </si>
  <si>
    <t xml:space="preserve">Spiramycin   (A48)</t>
  </si>
  <si>
    <t xml:space="preserve">Tiamulin (A78)</t>
  </si>
  <si>
    <t xml:space="preserve">Tilmicosin (mixture isomers)  (A63)</t>
  </si>
  <si>
    <t xml:space="preserve">Trimethoprim  (A64)</t>
  </si>
  <si>
    <t xml:space="preserve">Tylosin  (A65)</t>
  </si>
  <si>
    <t xml:space="preserve">Dimetridazole  (A19)</t>
  </si>
  <si>
    <t xml:space="preserve">Flubendazole (A80)</t>
  </si>
  <si>
    <t xml:space="preserve">Flunixin (A81)</t>
  </si>
  <si>
    <t xml:space="preserve">N-Acetylsulfadiazine  (A30)</t>
  </si>
  <si>
    <t xml:space="preserve">N-Acetylsulfamerazine  (A31)</t>
  </si>
  <si>
    <t xml:space="preserve">N-Acetylsulfamethazine  (A32)</t>
  </si>
  <si>
    <t xml:space="preserve">N-Acetylsulfamethoxazole  (A33)</t>
  </si>
  <si>
    <t xml:space="preserve">N-Acetylsulfapyridine  (A29)</t>
  </si>
  <si>
    <t xml:space="preserve">Sulfabenzamide  (A49)</t>
  </si>
  <si>
    <t xml:space="preserve">Sulfadiazine (A50)</t>
  </si>
  <si>
    <t xml:space="preserve">Sulfadimethoxine  (A51)</t>
  </si>
  <si>
    <t xml:space="preserve">Sulfadimidin=Sulfamethazine  (A52)</t>
  </si>
  <si>
    <t xml:space="preserve">Sulfamerazine  (A54)</t>
  </si>
  <si>
    <t xml:space="preserve">Sulfamethizole  (A55)</t>
  </si>
  <si>
    <t xml:space="preserve">Sulfamethoxazole  (A56)</t>
  </si>
  <si>
    <t xml:space="preserve">Sulfamethoxypyridazine  (A57)</t>
  </si>
  <si>
    <t xml:space="preserve">Sulfanitran  (A58)</t>
  </si>
  <si>
    <t xml:space="preserve">Sulfapyridine  (A67)</t>
  </si>
  <si>
    <t xml:space="preserve">Sulfaquinoxaline   (A59)</t>
  </si>
  <si>
    <t xml:space="preserve">Sulfathiazole  (A66)</t>
  </si>
  <si>
    <t xml:space="preserve">Sulfisomidin  (A60)</t>
  </si>
  <si>
    <t xml:space="preserve">Sulfisoxazole  (A61)</t>
  </si>
  <si>
    <t xml:space="preserve">Cefalexin  (A04)</t>
  </si>
  <si>
    <t xml:space="preserve">Ciprofloxacin  (A13)</t>
  </si>
  <si>
    <t xml:space="preserve">Tetracyclin Hydrochloride   (A62)</t>
  </si>
  <si>
    <t xml:space="preserve">Meloxicam sodium  (P50)</t>
  </si>
  <si>
    <t xml:space="preserve">Piroxicam  (P60)</t>
  </si>
  <si>
    <t xml:space="preserve">Tenoxicam  ( P72)</t>
  </si>
  <si>
    <t xml:space="preserve">Azaperone  (P9)</t>
  </si>
  <si>
    <t xml:space="preserve">Cimetidine  (P14)</t>
  </si>
  <si>
    <t xml:space="preserve">Desloratadine  (P84)</t>
  </si>
  <si>
    <t xml:space="preserve">Dexamethasone  (P21)</t>
  </si>
  <si>
    <t xml:space="preserve">Fluoxetine Hydrochloride  (P30)</t>
  </si>
  <si>
    <t xml:space="preserve">Indomethacine  (P41) </t>
  </si>
  <si>
    <t xml:space="preserve">Ketoprofen  (P45)</t>
  </si>
  <si>
    <t xml:space="preserve">Loratadine  (P47)</t>
  </si>
  <si>
    <t xml:space="preserve">Naproxen  (P57)</t>
  </si>
  <si>
    <t xml:space="preserve">Norfluoxetine Hydrochloride  (P58)</t>
  </si>
  <si>
    <t xml:space="preserve">Paroxetine HCl hemysulfate  (P43)</t>
  </si>
  <si>
    <t xml:space="preserve">Ranitidine hydrochloride  (P64)</t>
  </si>
  <si>
    <t xml:space="preserve">Sertraline hydrochloride  (P67)</t>
  </si>
  <si>
    <t xml:space="preserve">Acetaminophen  (P1)</t>
  </si>
  <si>
    <t xml:space="preserve">Acetaminophen-3-Hydroxy  (P2)</t>
  </si>
  <si>
    <t xml:space="preserve">Acridone (Acridanone-9(10H))  (P4)</t>
  </si>
  <si>
    <t xml:space="preserve">Albendazole  (P5)</t>
  </si>
  <si>
    <t xml:space="preserve">Alprazolam  (P6)</t>
  </si>
  <si>
    <t xml:space="preserve">Amlodipine besylate  (P82)</t>
  </si>
  <si>
    <t xml:space="preserve">Atenolol  (P7)</t>
  </si>
  <si>
    <t xml:space="preserve">Atorvastatin calcium salt trihydrate  (P8)</t>
  </si>
  <si>
    <t xml:space="preserve">Azaperol  (P81)</t>
  </si>
  <si>
    <t xml:space="preserve">Bezafibrate  (P10)</t>
  </si>
  <si>
    <t xml:space="preserve">Carazolol  (P83)</t>
  </si>
  <si>
    <t xml:space="preserve">Carbamazepine  (P12)</t>
  </si>
  <si>
    <t xml:space="preserve">Carbamazepine-10,11-Epoxy  (P13)</t>
  </si>
  <si>
    <t xml:space="preserve">Carbamazepine-2-Hydroxy (P97)</t>
  </si>
  <si>
    <t xml:space="preserve">Citalopram Hydrobromide   (P15)</t>
  </si>
  <si>
    <t xml:space="preserve">Clopidogrel hydrogensulfat  (P16)</t>
  </si>
  <si>
    <t xml:space="preserve">Codeine  (P18)</t>
  </si>
  <si>
    <t xml:space="preserve">D,L-N-desmethylvenlafaxine  (P91)</t>
  </si>
  <si>
    <t xml:space="preserve">D,L-O-Desmethylvenlafaxine  (P20)</t>
  </si>
  <si>
    <t xml:space="preserve">Diazepam  (P85)</t>
  </si>
  <si>
    <t xml:space="preserve">Diclofenac Amide  (P95)</t>
  </si>
  <si>
    <t xml:space="preserve">Diclofenac Sodium Salt (P22)</t>
  </si>
  <si>
    <t xml:space="preserve">Diclofenac-4-Hydroxy (P89)</t>
  </si>
  <si>
    <t xml:space="preserve">Diclofenac-5-Hydroxy  (P23)</t>
  </si>
  <si>
    <t xml:space="preserve">Diclofenac-acyl-B-D-glucuronide  (P90)</t>
  </si>
  <si>
    <t xml:space="preserve">Diltiazem hydrochloride  (P25)</t>
  </si>
  <si>
    <t xml:space="preserve">Famotidine  (P27)</t>
  </si>
  <si>
    <t xml:space="preserve">Fluvastatin sodium  (P31)</t>
  </si>
  <si>
    <t xml:space="preserve">Furosemide  (P33)</t>
  </si>
  <si>
    <t xml:space="preserve">Gemfibrozil  (P34)</t>
  </si>
  <si>
    <t xml:space="preserve">Glibenclamide  (P35)</t>
  </si>
  <si>
    <t xml:space="preserve">Hydrochlorothiazide  (P36)</t>
  </si>
  <si>
    <t xml:space="preserve">Ibuprofen  (P37)</t>
  </si>
  <si>
    <t xml:space="preserve">Ibuprofen Carboxylic Acid (P38)</t>
  </si>
  <si>
    <t xml:space="preserve">Ibuprofen-1-Hydroxy  (P39)</t>
  </si>
  <si>
    <t xml:space="preserve">Ibuprofen-rac 2-Hydroxy  (P87)</t>
  </si>
  <si>
    <t xml:space="preserve">Iopromide  (P42)</t>
  </si>
  <si>
    <t xml:space="preserve">Irbesartan  (P44)</t>
  </si>
  <si>
    <t xml:space="preserve">Levamisol Hydrochloride  (P46)</t>
  </si>
  <si>
    <t xml:space="preserve">Lorazepam  (P48)</t>
  </si>
  <si>
    <t xml:space="preserve">Losartan  (P49)</t>
  </si>
  <si>
    <t xml:space="preserve">Metoprolol acid (P52)</t>
  </si>
  <si>
    <t xml:space="preserve">Metoprolol tartrate (P53)</t>
  </si>
  <si>
    <t xml:space="preserve">Metoprolol-O-Desmethyl   (P104)</t>
  </si>
  <si>
    <t xml:space="preserve">Metoprolol-α-Hydroxy  (P98)</t>
  </si>
  <si>
    <t xml:space="preserve">Nadolol  (P56)</t>
  </si>
  <si>
    <t xml:space="preserve">Norverapamil Hydrochloride  (P93)</t>
  </si>
  <si>
    <t xml:space="preserve">Olanzapine  (P59)</t>
  </si>
  <si>
    <t xml:space="preserve">Oxazepam  (P107)</t>
  </si>
  <si>
    <t xml:space="preserve">Oxycodone Hydrochloride  (P88)</t>
  </si>
  <si>
    <t xml:space="preserve">Phenazone (Antipyrine)  (P51)</t>
  </si>
  <si>
    <t xml:space="preserve">Pravastatin sodium   (P61)</t>
  </si>
  <si>
    <t xml:space="preserve">Propranolol hydrochloride  (P63)</t>
  </si>
  <si>
    <t xml:space="preserve">Propyphenazone  (P62)</t>
  </si>
  <si>
    <t xml:space="preserve">Salbutamol hemisulfate  (P65)</t>
  </si>
  <si>
    <t xml:space="preserve">Salicylic acid  (P66)</t>
  </si>
  <si>
    <t xml:space="preserve">Sotalol hydrochloride  (P69)</t>
  </si>
  <si>
    <t xml:space="preserve">Tamsulosin hydrochloride  (P71)</t>
  </si>
  <si>
    <t xml:space="preserve">Thiabendazole  (P73)</t>
  </si>
  <si>
    <t xml:space="preserve">Torasemide  (P96)</t>
  </si>
  <si>
    <t xml:space="preserve">Trazodone hydrochloride  (P74)</t>
  </si>
  <si>
    <t xml:space="preserve">Valsartan  (P75)</t>
  </si>
  <si>
    <t xml:space="preserve">Venlafaxine hydrochloride (P76)</t>
  </si>
  <si>
    <t xml:space="preserve">Verapamil hydrochloride  (P77)</t>
  </si>
  <si>
    <t xml:space="preserve">Warfarin  (P78)</t>
  </si>
  <si>
    <t xml:space="preserve">Xylazine  (P79)</t>
  </si>
  <si>
    <t xml:space="preserve">N-Acetyl-sulfamethoxazole (A33)</t>
  </si>
  <si>
    <t xml:space="preserve">Sulfamethoxazole-4-nitro (A73)</t>
  </si>
  <si>
    <t xml:space="preserve">Desamino-sulfamethoxazole (A68)</t>
  </si>
  <si>
    <t xml:space="preserve">Benzotriazole-1H (E-01)</t>
  </si>
  <si>
    <t xml:space="preserve">Benzotriazole-5-Methyl-1H (Tolyltriazole) (E-02)</t>
  </si>
  <si>
    <t xml:space="preserve">4-Methyl-1H-benzotriazole (E-29)</t>
  </si>
  <si>
    <t xml:space="preserve">Benzyl butyl phthalate (E-35)</t>
  </si>
  <si>
    <t xml:space="preserve">Benzylparaben (Benzyl 4-Hydroxybenzoate) (E-03)</t>
  </si>
  <si>
    <t xml:space="preserve">Bisphenol A (E-04)</t>
  </si>
  <si>
    <t xml:space="preserve">Caffeine (E-05)</t>
  </si>
  <si>
    <t xml:space="preserve">Diethylstilbesterol (E-06)</t>
  </si>
  <si>
    <t xml:space="preserve">Estradiol-β (E-08)</t>
  </si>
  <si>
    <t xml:space="preserve">Estradiol-Β-17-( Β-D-Glucuronide) Sodium Salt (E-30)</t>
  </si>
  <si>
    <t xml:space="preserve">Estriol (E-10)</t>
  </si>
  <si>
    <t xml:space="preserve">Estriol 3-sulfate sodium salt (E-12)</t>
  </si>
  <si>
    <t xml:space="preserve">Estrone (E-15)</t>
  </si>
  <si>
    <t xml:space="preserve">Estrone 3-(β-D-glucuronide) sodium salt (E-32)</t>
  </si>
  <si>
    <t xml:space="preserve">Estrone 3-sulfate potassium salt (E-14)</t>
  </si>
  <si>
    <t xml:space="preserve">Ethinylestradiol-17α (E-16)</t>
  </si>
  <si>
    <t xml:space="preserve">Ethylparaben (Ethyl 4-Hydroxybenzoate) (E-17)</t>
  </si>
  <si>
    <t xml:space="preserve">Levonorgestrel (E-21)</t>
  </si>
  <si>
    <t xml:space="preserve">Methylparaben ( Methyl 4-Hydroxybenzoate) (E-19)</t>
  </si>
  <si>
    <t xml:space="preserve">Nonylphenol -4-N- (E-20)</t>
  </si>
  <si>
    <t xml:space="preserve">Octylphenol-4 (E-22)</t>
  </si>
  <si>
    <t xml:space="preserve">Progesterone (E-23)</t>
  </si>
  <si>
    <t xml:space="preserve">Propylparaben (Propyl 4-Hydroxybenzoate ) (E-24)</t>
  </si>
  <si>
    <t xml:space="preserve">TBEP (Tris (2-butoxyethyl) phosphate) (E-26)</t>
  </si>
  <si>
    <t xml:space="preserve">TCEP (Tris (2-chlorethyl) phosphate) (E-27)</t>
  </si>
  <si>
    <t xml:space="preserve">TCPP Tris(2-chloroisopropyl) phosphate (E-25)</t>
  </si>
  <si>
    <t xml:space="preserve">Testosterone (E-28)</t>
  </si>
  <si>
    <t xml:space="preserve">Triclosan (Irgasan) (E-18)</t>
  </si>
  <si>
    <t xml:space="preserve">Bisphenol B (E-36)</t>
  </si>
  <si>
    <t xml:space="preserve">Bisphenol S (E-37)</t>
  </si>
  <si>
    <t xml:space="preserve">Bisphenol F (E-39)</t>
  </si>
  <si>
    <t xml:space="preserve">Bisphenol AF (E-38)</t>
  </si>
  <si>
    <t xml:space="preserve">Tetrabromobisphenol A (E-40)</t>
  </si>
  <si>
    <t xml:space="preserve">Diuron</t>
  </si>
  <si>
    <t xml:space="preserve">Isoproturon</t>
  </si>
  <si>
    <t xml:space="preserve">Dichlorovos</t>
  </si>
  <si>
    <t xml:space="preserve">Chlorpyrifos</t>
  </si>
  <si>
    <t xml:space="preserve">Chlorfenvinphos</t>
  </si>
  <si>
    <t xml:space="preserve">Alachlor</t>
  </si>
  <si>
    <t xml:space="preserve">Trifluralin</t>
  </si>
  <si>
    <t xml:space="preserve">Atrazine</t>
  </si>
  <si>
    <t xml:space="preserve">Terbutylazine</t>
  </si>
  <si>
    <t xml:space="preserve">Simazine</t>
  </si>
  <si>
    <t xml:space="preserve">Imazalil</t>
  </si>
  <si>
    <t xml:space="preserve">Irgarol 1051 (Cibutryne)</t>
  </si>
  <si>
    <t xml:space="preserve">Terbutryne</t>
  </si>
  <si>
    <t xml:space="preserve">Methiocarb (WL-1)</t>
  </si>
  <si>
    <t xml:space="preserve">Imidacloprid Pestanal (WL-2)</t>
  </si>
  <si>
    <t xml:space="preserve">Thiacloprid (WL-3)</t>
  </si>
  <si>
    <t xml:space="preserve">Thiamethoxam  (WL-4)</t>
  </si>
  <si>
    <t xml:space="preserve">Clothianidin (WL-5)</t>
  </si>
  <si>
    <t xml:space="preserve">Acetamiprid (WL-6)</t>
  </si>
  <si>
    <t xml:space="preserve">Oxadiazon (WL-7)</t>
  </si>
  <si>
    <t xml:space="preserve">Triallat  (WL-8)</t>
  </si>
  <si>
    <t xml:space="preserve">Ethylhexyl-2-4-methoxycinnamate (WL-9)</t>
  </si>
  <si>
    <t xml:space="preserve">BHT  (3,5-DI-TERT-BUTYL-4-HYDROXYTOLUENE) (WL-10)</t>
  </si>
  <si>
    <t xml:space="preserve">6PPD-quinone</t>
  </si>
  <si>
    <t xml:space="preserve">1,3 diphenylguanidine</t>
  </si>
  <si>
    <t xml:space="preserve">1-cyclohexyl-3 phenyl urea</t>
  </si>
  <si>
    <t xml:space="preserve">2-(4-morpholinyl)benzothiazole</t>
  </si>
  <si>
    <t xml:space="preserve">2-benzothiazolesulfonic acid</t>
  </si>
  <si>
    <t xml:space="preserve">2-mercaptobenzothiazole</t>
  </si>
  <si>
    <t xml:space="preserve">N-(1,3-dimethylbutyl)-N'-phenyl-p-phenylenediamine</t>
  </si>
  <si>
    <t xml:space="preserve">N,N-dicyclohexylmethylamine</t>
  </si>
  <si>
    <t xml:space="preserve">N,N'-Dicyclohexylurea</t>
  </si>
  <si>
    <t xml:space="preserve">Methyl 3,4-dihydroxybenzoate</t>
  </si>
  <si>
    <t xml:space="preserve">Ethyl 3,4-dihydroxybenzoate</t>
  </si>
  <si>
    <t xml:space="preserve">Butylparaben</t>
  </si>
  <si>
    <t xml:space="preserve">Oxybenzone (Benzophenone-3)</t>
  </si>
  <si>
    <t xml:space="preserve">2,4-Dihydroxybenzophenone/benzophenone-1</t>
  </si>
  <si>
    <t xml:space="preserve">2-Ethylhexyl salicylate</t>
  </si>
  <si>
    <t xml:space="preserve">4-Methylbenzylidene camphor</t>
  </si>
  <si>
    <t xml:space="preserve">Octocrylene</t>
  </si>
  <si>
    <t xml:space="preserve">2-cyano-3,3-diphenylacrylic acid</t>
  </si>
  <si>
    <t xml:space="preserve">Avobenzone</t>
  </si>
  <si>
    <t xml:space="preserve">Monomethyl phthalate</t>
  </si>
  <si>
    <t xml:space="preserve">Monoethyl phthalate</t>
  </si>
  <si>
    <t xml:space="preserve">Mono-n-butyl phthalate</t>
  </si>
  <si>
    <t xml:space="preserve">Mono-iso-butyl phthalate</t>
  </si>
  <si>
    <t xml:space="preserve">Mono(2-ethyl-5-hydroxyhexyl) phthalate</t>
  </si>
  <si>
    <t xml:space="preserve">2-Ethylhexyldiphenyl phosphate (90%)*</t>
  </si>
  <si>
    <t xml:space="preserve">Bis(2-butoxyethyl) 2-hydroxyethyl phosphate</t>
  </si>
  <si>
    <t xml:space="preserve">Triphenyl phosphate</t>
  </si>
  <si>
    <t xml:space="preserve">Diphenyl phosphate</t>
  </si>
  <si>
    <t xml:space="preserve">Di-B,B-Chloroethylphosphoric acid (Bis(2-chloroethyl) phosphate)</t>
  </si>
  <si>
    <t xml:space="preserve">Tris(1,3-dichloro-2-propyl)phosphate</t>
  </si>
  <si>
    <t xml:space="preserve">Bis(1,3-dichloro-2-propyl)phosphate</t>
  </si>
  <si>
    <t xml:space="preserve">OH-MINCH</t>
  </si>
  <si>
    <t xml:space="preserve">Bisphenol A Beta-D-Glucuronide</t>
  </si>
  <si>
    <t xml:space="preserve">Bis(4-hydroxyphenyl) Sulfone O-b-D-Glucuronide Sodium Salt</t>
  </si>
  <si>
    <t xml:space="preserve">Triclosan O-beta-D-Glucuronide sodium salt</t>
  </si>
  <si>
    <t xml:space="preserve">Bisphenol A monosulfate</t>
  </si>
  <si>
    <t xml:space="preserve">8-oxo-2-deoxyguanosine</t>
  </si>
  <si>
    <t xml:space="preserve">Mono-2-ethylhexyl adipate</t>
  </si>
  <si>
    <t xml:space="preserve">2-Ethylhexyl phenyl phosphate</t>
  </si>
  <si>
    <t xml:space="preserve">4-Hydroxyphenyl phenyl phosphate</t>
  </si>
  <si>
    <t xml:space="preserve">8-Epi-prostaglandin F2α</t>
  </si>
  <si>
    <t xml:space="preserve">4-Hydroxy nonenal mercapturic acid</t>
  </si>
  <si>
    <t xml:space="preserve">Bis(2-ethylhexyl) adipate</t>
  </si>
  <si>
    <t xml:space="preserve">Diisononyl-cyclohexane-1,2-dicarboxylate</t>
  </si>
  <si>
    <t xml:space="preserve">Mono-2-ethyl-5-carboxypentyl terephthalate</t>
  </si>
  <si>
    <t xml:space="preserve">Name</t>
  </si>
  <si>
    <t xml:space="preserve">Mode</t>
  </si>
  <si>
    <t xml:space="preserve">RT</t>
  </si>
  <si>
    <t xml:space="preserve">Actual RT</t>
  </si>
  <si>
    <t xml:space="preserve">Cal Curve</t>
  </si>
  <si>
    <t xml:space="preserve">IS</t>
  </si>
  <si>
    <t xml:space="preserve">Recovery</t>
  </si>
  <si>
    <t xml:space="preserve">Sec eff_1305</t>
  </si>
  <si>
    <t xml:space="preserve">Sec eff_1405</t>
  </si>
  <si>
    <t xml:space="preserve">Sec eff_1505</t>
  </si>
  <si>
    <t xml:space="preserve">Sand filtr_1305</t>
  </si>
  <si>
    <t xml:space="preserve">Sand filtr_1405</t>
  </si>
  <si>
    <t xml:space="preserve">Chlorinatiom_1305</t>
  </si>
  <si>
    <t xml:space="preserve">Chlorinatiom_1405</t>
  </si>
  <si>
    <t xml:space="preserve">CD</t>
  </si>
  <si>
    <t xml:space="preserve">WS</t>
  </si>
  <si>
    <t xml:space="preserve">present in WS list</t>
  </si>
  <si>
    <t xml:space="preserve">type of compound </t>
  </si>
  <si>
    <t xml:space="preserve">conc sec effluent</t>
  </si>
  <si>
    <t xml:space="preserve">conc filtration </t>
  </si>
  <si>
    <t xml:space="preserve">conc chlorination</t>
  </si>
  <si>
    <t xml:space="preserve">estimated concentration (ppt)</t>
  </si>
  <si>
    <t xml:space="preserve">MW</t>
  </si>
  <si>
    <t xml:space="preserve">dimethylacetamide</t>
  </si>
  <si>
    <t xml:space="preserve">cd</t>
  </si>
  <si>
    <t xml:space="preserve">yes </t>
  </si>
  <si>
    <t xml:space="preserve">synthesis</t>
  </si>
  <si>
    <t xml:space="preserve">3-hydroxy-2-methylpyridine</t>
  </si>
  <si>
    <t xml:space="preserve">+</t>
  </si>
  <si>
    <t xml:space="preserve">0.92</t>
  </si>
  <si>
    <t xml:space="preserve">1.01</t>
  </si>
  <si>
    <t xml:space="preserve">no</t>
  </si>
  <si>
    <t xml:space="preserve">coniine</t>
  </si>
  <si>
    <t xml:space="preserve">alkaloid</t>
  </si>
  <si>
    <t xml:space="preserve">methylbuthylnitrosamine</t>
  </si>
  <si>
    <t xml:space="preserve">yes</t>
  </si>
  <si>
    <t xml:space="preserve">YU2750000 (1,1,3,3-Tetramethyl-2-thiourea)</t>
  </si>
  <si>
    <t xml:space="preserve">Neoprene  vulcanizing agent</t>
  </si>
  <si>
    <t xml:space="preserve">probably high </t>
  </si>
  <si>
    <t xml:space="preserve">Phtalic anhydride</t>
  </si>
  <si>
    <t xml:space="preserve">plastisizer</t>
  </si>
  <si>
    <t xml:space="preserve">acetaminophen</t>
  </si>
  <si>
    <t xml:space="preserve">-</t>
  </si>
  <si>
    <t xml:space="preserve">1.89</t>
  </si>
  <si>
    <t xml:space="preserve">1.98</t>
  </si>
  <si>
    <t xml:space="preserve">no </t>
  </si>
  <si>
    <t xml:space="preserve">2-hydroxybenzothiazole (OHBT)</t>
  </si>
  <si>
    <t xml:space="preserve">4.25</t>
  </si>
  <si>
    <t xml:space="preserve">4.19</t>
  </si>
  <si>
    <t xml:space="preserve">?</t>
  </si>
  <si>
    <t xml:space="preserve">preparation of polymers</t>
  </si>
  <si>
    <t xml:space="preserve">probably low </t>
  </si>
  <si>
    <t xml:space="preserve">H-Met-NH2 (Butanamide, 2-amino-4-(methylthio)-, (2S)- )</t>
  </si>
  <si>
    <t xml:space="preserve">N/F</t>
  </si>
  <si>
    <t xml:space="preserve">4,6-dimethyl-1,4,6-oxadiazocane-5-thione</t>
  </si>
  <si>
    <t xml:space="preserve">cosmetics </t>
  </si>
  <si>
    <t xml:space="preserve">5.70</t>
  </si>
  <si>
    <t xml:space="preserve">5.56</t>
  </si>
  <si>
    <t xml:space="preserve">yes (just a, not b)</t>
  </si>
  <si>
    <t xml:space="preserve">medium </t>
  </si>
  <si>
    <t xml:space="preserve">ND</t>
  </si>
  <si>
    <t xml:space="preserve">metronidazole</t>
  </si>
  <si>
    <t xml:space="preserve">2.03</t>
  </si>
  <si>
    <t xml:space="preserve">2.06</t>
  </si>
  <si>
    <t xml:space="preserve">pharmaceutical </t>
  </si>
  <si>
    <t xml:space="preserve">low</t>
  </si>
  <si>
    <t xml:space="preserve">1,2,3-trimethyl-2,3,6,7-tetrahydro-1H-purine-2,6-dione</t>
  </si>
  <si>
    <t xml:space="preserve">TP of caffeine?</t>
  </si>
  <si>
    <t xml:space="preserve">triethyl phosphate </t>
  </si>
  <si>
    <t xml:space="preserve">5.34</t>
  </si>
  <si>
    <t xml:space="preserve">5.25</t>
  </si>
  <si>
    <t xml:space="preserve">yes (different compound)</t>
  </si>
  <si>
    <t xml:space="preserve">high </t>
  </si>
  <si>
    <t xml:space="preserve">strange behaviour of std</t>
  </si>
  <si>
    <t xml:space="preserve">benzophenone-1</t>
  </si>
  <si>
    <t xml:space="preserve">7.10</t>
  </si>
  <si>
    <t xml:space="preserve">6.99</t>
  </si>
  <si>
    <t xml:space="preserve">bezophenone-4</t>
  </si>
  <si>
    <t xml:space="preserve">6.85</t>
  </si>
  <si>
    <t xml:space="preserve">6.52?</t>
  </si>
  <si>
    <t xml:space="preserve">no i tampoc MM curve</t>
  </si>
  <si>
    <t xml:space="preserve">just one</t>
  </si>
  <si>
    <t xml:space="preserve">DEET</t>
  </si>
  <si>
    <t xml:space="preserve">6.95</t>
  </si>
  <si>
    <t xml:space="preserve">6.82</t>
  </si>
  <si>
    <t xml:space="preserve">insecticide</t>
  </si>
  <si>
    <t xml:space="preserve">probably high</t>
  </si>
  <si>
    <t xml:space="preserve"> probably high</t>
  </si>
  <si>
    <t xml:space="preserve">caffeine</t>
  </si>
  <si>
    <t xml:space="preserve">3.59</t>
  </si>
  <si>
    <t xml:space="preserve">3.52</t>
  </si>
  <si>
    <t xml:space="preserve">drug</t>
  </si>
  <si>
    <t xml:space="preserve">very high </t>
  </si>
  <si>
    <t xml:space="preserve">4-aminoantipyrine</t>
  </si>
  <si>
    <t xml:space="preserve">2.15</t>
  </si>
  <si>
    <t xml:space="preserve">2.17</t>
  </si>
  <si>
    <t xml:space="preserve">probalby high </t>
  </si>
  <si>
    <t xml:space="preserve">dibuthyl phosphate</t>
  </si>
  <si>
    <t xml:space="preserve">8.85</t>
  </si>
  <si>
    <t xml:space="preserve">8.78</t>
  </si>
  <si>
    <t xml:space="preserve">yes sense confirming ions</t>
  </si>
  <si>
    <t xml:space="preserve">harmine</t>
  </si>
  <si>
    <t xml:space="preserve">butylbenzenesulfonamide</t>
  </si>
  <si>
    <t xml:space="preserve">6.45</t>
  </si>
  <si>
    <t xml:space="preserve">6.29</t>
  </si>
  <si>
    <t xml:space="preserve">probably medium </t>
  </si>
  <si>
    <t xml:space="preserve">6.74</t>
  </si>
  <si>
    <t xml:space="preserve">accelerator rubber</t>
  </si>
  <si>
    <t xml:space="preserve">diethylphtalate</t>
  </si>
  <si>
    <t xml:space="preserve">7.04</t>
  </si>
  <si>
    <t xml:space="preserve">6.93</t>
  </si>
  <si>
    <t xml:space="preserve">monooctylphtalate </t>
  </si>
  <si>
    <t xml:space="preserve">8.98</t>
  </si>
  <si>
    <t xml:space="preserve">8.88 (quin és?)</t>
  </si>
  <si>
    <t xml:space="preserve">bufexamac</t>
  </si>
  <si>
    <t xml:space="preserve">benzophenone-3</t>
  </si>
  <si>
    <t xml:space="preserve">8.43</t>
  </si>
  <si>
    <t xml:space="preserve">8.32</t>
  </si>
  <si>
    <t xml:space="preserve">cosmetics</t>
  </si>
  <si>
    <t xml:space="preserve">bisphenol A</t>
  </si>
  <si>
    <t xml:space="preserve">5.17</t>
  </si>
  <si>
    <t xml:space="preserve">5.01</t>
  </si>
  <si>
    <t xml:space="preserve">no?</t>
  </si>
  <si>
    <t xml:space="preserve">probaly low</t>
  </si>
  <si>
    <t xml:space="preserve">icaridin </t>
  </si>
  <si>
    <t xml:space="preserve">7.17</t>
  </si>
  <si>
    <t xml:space="preserve">7.05</t>
  </si>
  <si>
    <t xml:space="preserve">naproxen</t>
  </si>
  <si>
    <t xml:space="preserve">7.36</t>
  </si>
  <si>
    <t xml:space="preserve">7.24</t>
  </si>
  <si>
    <t xml:space="preserve">dodecanedioic acid</t>
  </si>
  <si>
    <t xml:space="preserve">4.78</t>
  </si>
  <si>
    <t xml:space="preserve">no hi ha recta de MM ni res enlloc</t>
  </si>
  <si>
    <t xml:space="preserve">coating</t>
  </si>
  <si>
    <t xml:space="preserve">4-formylaminoantipyrine</t>
  </si>
  <si>
    <t xml:space="preserve">3.09</t>
  </si>
  <si>
    <t xml:space="preserve">3.04</t>
  </si>
  <si>
    <t xml:space="preserve">TP of aminopyrine</t>
  </si>
  <si>
    <t xml:space="preserve">diuron </t>
  </si>
  <si>
    <t xml:space="preserve">6.92</t>
  </si>
  <si>
    <t xml:space="preserve">herbicide</t>
  </si>
  <si>
    <t xml:space="preserve">carbamazepine</t>
  </si>
  <si>
    <t xml:space="preserve">6.19</t>
  </si>
  <si>
    <t xml:space="preserve">salbutamol </t>
  </si>
  <si>
    <t xml:space="preserve">1.40</t>
  </si>
  <si>
    <t xml:space="preserve">1.16</t>
  </si>
  <si>
    <t xml:space="preserve">pharmaceutical</t>
  </si>
  <si>
    <t xml:space="preserve">terbutryn</t>
  </si>
  <si>
    <t xml:space="preserve">7.02</t>
  </si>
  <si>
    <t xml:space="preserve">4-acetamidoantipyrine</t>
  </si>
  <si>
    <t xml:space="preserve">3.19</t>
  </si>
  <si>
    <t xml:space="preserve">3.15</t>
  </si>
  <si>
    <t xml:space="preserve">TP of metamizol</t>
  </si>
  <si>
    <t xml:space="preserve">4-acetomidoantipyrine</t>
  </si>
  <si>
    <t xml:space="preserve">TP of metamizole</t>
  </si>
  <si>
    <t xml:space="preserve">o-desmethyl-cis-tramadol </t>
  </si>
  <si>
    <t xml:space="preserve">2.53</t>
  </si>
  <si>
    <t xml:space="preserve">2.77</t>
  </si>
  <si>
    <t xml:space="preserve">no (ni recta MM)</t>
  </si>
  <si>
    <t xml:space="preserve">TP of tramadol</t>
  </si>
  <si>
    <t xml:space="preserve">N-desmethyltramadol </t>
  </si>
  <si>
    <t xml:space="preserve">citrinin</t>
  </si>
  <si>
    <t xml:space="preserve">natural compound (fungus)</t>
  </si>
  <si>
    <t xml:space="preserve">bisphenol-S</t>
  </si>
  <si>
    <t xml:space="preserve">4.56</t>
  </si>
  <si>
    <t xml:space="preserve">4.43</t>
  </si>
  <si>
    <t xml:space="preserve">yes?</t>
  </si>
  <si>
    <t xml:space="preserve">hormone</t>
  </si>
  <si>
    <t xml:space="preserve">gemfibrozil </t>
  </si>
  <si>
    <t xml:space="preserve">6.10</t>
  </si>
  <si>
    <t xml:space="preserve">cimetidine</t>
  </si>
  <si>
    <t xml:space="preserve">1.48</t>
  </si>
  <si>
    <t xml:space="preserve">1.26</t>
  </si>
  <si>
    <t xml:space="preserve">yes (no recta MM)</t>
  </si>
  <si>
    <t xml:space="preserve">N1-(3-isoproposyphenyl)2-methylbenzamide</t>
  </si>
  <si>
    <t xml:space="preserve">sulfamethoxazole</t>
  </si>
  <si>
    <t xml:space="preserve">3.72</t>
  </si>
  <si>
    <t xml:space="preserve">3.61</t>
  </si>
  <si>
    <t xml:space="preserve">ketoprofen </t>
  </si>
  <si>
    <t xml:space="preserve">7.15</t>
  </si>
  <si>
    <t xml:space="preserve">imidacloprid</t>
  </si>
  <si>
    <t xml:space="preserve">3.96</t>
  </si>
  <si>
    <t xml:space="preserve">3.90</t>
  </si>
  <si>
    <t xml:space="preserve">medim</t>
  </si>
  <si>
    <t xml:space="preserve">lamotrigine </t>
  </si>
  <si>
    <t xml:space="preserve">3.21</t>
  </si>
  <si>
    <t xml:space="preserve">3.08</t>
  </si>
  <si>
    <t xml:space="preserve">10-hydrocarbazepine</t>
  </si>
  <si>
    <t xml:space="preserve">no (but 2-OH is present and found at medium)</t>
  </si>
  <si>
    <t xml:space="preserve">TP of carbazepine</t>
  </si>
  <si>
    <t xml:space="preserve">propanolol </t>
  </si>
  <si>
    <t xml:space="preserve">4.23</t>
  </si>
  <si>
    <t xml:space="preserve">4.35</t>
  </si>
  <si>
    <t xml:space="preserve">cis-tramadol </t>
  </si>
  <si>
    <t xml:space="preserve">N-desmethylvenlafaxine</t>
  </si>
  <si>
    <t xml:space="preserve">3.97</t>
  </si>
  <si>
    <t xml:space="preserve">4.10</t>
  </si>
  <si>
    <t xml:space="preserve">O-desmethylvenlafaxine</t>
  </si>
  <si>
    <t xml:space="preserve">2.91</t>
  </si>
  <si>
    <t xml:space="preserve">2.98</t>
  </si>
  <si>
    <t xml:space="preserve">oxprenolol</t>
  </si>
  <si>
    <t xml:space="preserve">albendazole</t>
  </si>
  <si>
    <t xml:space="preserve">6.38</t>
  </si>
  <si>
    <t xml:space="preserve">6.28</t>
  </si>
  <si>
    <t xml:space="preserve">antihelmitic</t>
  </si>
  <si>
    <t xml:space="preserve">atenolol </t>
  </si>
  <si>
    <t xml:space="preserve">1.25</t>
  </si>
  <si>
    <t xml:space="preserve">tributyl phosphate</t>
  </si>
  <si>
    <t xml:space="preserve">8.79 (hi ha dos pics)</t>
  </si>
  <si>
    <t xml:space="preserve">metoprolol </t>
  </si>
  <si>
    <r>
      <rPr>
        <b val="true"/>
        <sz val="11"/>
        <color rgb="FF0E2841"/>
        <rFont val="Aptos Narrow"/>
        <family val="2"/>
        <charset val="1"/>
      </rPr>
      <t xml:space="preserve">sotalol</t>
    </r>
    <r>
      <rPr>
        <b val="true"/>
        <sz val="11"/>
        <color rgb="FFFF0000"/>
        <rFont val="Aptos Narrow"/>
        <family val="2"/>
        <charset val="1"/>
      </rPr>
      <t xml:space="preserve"> amb pics amples</t>
    </r>
  </si>
  <si>
    <t xml:space="preserve">1.05</t>
  </si>
  <si>
    <t xml:space="preserve">estradiol </t>
  </si>
  <si>
    <t xml:space="preserve">9.20</t>
  </si>
  <si>
    <t xml:space="preserve">9.10</t>
  </si>
  <si>
    <t xml:space="preserve">galaxolidone</t>
  </si>
  <si>
    <t xml:space="preserve">9.11</t>
  </si>
  <si>
    <t xml:space="preserve">fragance</t>
  </si>
  <si>
    <t xml:space="preserve">bromoxynil</t>
  </si>
  <si>
    <t xml:space="preserve">3.44</t>
  </si>
  <si>
    <t xml:space="preserve">Hi ha pic sense confirming ion</t>
  </si>
  <si>
    <t xml:space="preserve">venlafaxine</t>
  </si>
  <si>
    <t xml:space="preserve">4.05</t>
  </si>
  <si>
    <t xml:space="preserve">diisobutyl phthalate</t>
  </si>
  <si>
    <t xml:space="preserve">8.97</t>
  </si>
  <si>
    <t xml:space="preserve">8.88 (hi ha dos pics)</t>
  </si>
  <si>
    <t xml:space="preserve">high</t>
  </si>
  <si>
    <t xml:space="preserve">sulfamethazine</t>
  </si>
  <si>
    <t xml:space="preserve">3.34</t>
  </si>
  <si>
    <t xml:space="preserve">3.26</t>
  </si>
  <si>
    <t xml:space="preserve">triphenil phosphine oxide</t>
  </si>
  <si>
    <t xml:space="preserve">7.39</t>
  </si>
  <si>
    <t xml:space="preserve">niflumic acid</t>
  </si>
  <si>
    <t xml:space="preserve">8.60</t>
  </si>
  <si>
    <t xml:space="preserve">8.45</t>
  </si>
  <si>
    <t xml:space="preserve">oxazepam </t>
  </si>
  <si>
    <t xml:space="preserve">6.59</t>
  </si>
  <si>
    <t xml:space="preserve">lauryl diethanolamide</t>
  </si>
  <si>
    <t xml:space="preserve">8.77</t>
  </si>
  <si>
    <t xml:space="preserve">8.65</t>
  </si>
  <si>
    <t xml:space="preserve">N-acetylsulfamethoxazole</t>
  </si>
  <si>
    <t xml:space="preserve">4.55</t>
  </si>
  <si>
    <t xml:space="preserve">4.44</t>
  </si>
  <si>
    <t xml:space="preserve">TP sulfamethoxazole</t>
  </si>
  <si>
    <t xml:space="preserve">diclofenac</t>
  </si>
  <si>
    <t xml:space="preserve">8.38</t>
  </si>
  <si>
    <t xml:space="preserve">8.24</t>
  </si>
  <si>
    <t xml:space="preserve">meclofenamic acid</t>
  </si>
  <si>
    <t xml:space="preserve">8.88</t>
  </si>
  <si>
    <t xml:space="preserve">8.24?</t>
  </si>
  <si>
    <t xml:space="preserve">hydrochlorothiazide</t>
  </si>
  <si>
    <t xml:space="preserve">codeine</t>
  </si>
  <si>
    <t xml:space="preserve">1.67</t>
  </si>
  <si>
    <t xml:space="preserve">1.49</t>
  </si>
  <si>
    <t xml:space="preserve">diazinon</t>
  </si>
  <si>
    <t xml:space="preserve">8.63</t>
  </si>
  <si>
    <t xml:space="preserve">8.53</t>
  </si>
  <si>
    <t xml:space="preserve">yes (from 50ppb)</t>
  </si>
  <si>
    <t xml:space="preserve">pesticide</t>
  </si>
  <si>
    <t xml:space="preserve">fluconazole</t>
  </si>
  <si>
    <t xml:space="preserve">4.53</t>
  </si>
  <si>
    <t xml:space="preserve">4.33</t>
  </si>
  <si>
    <t xml:space="preserve">antifungal</t>
  </si>
  <si>
    <t xml:space="preserve">clopidogrel carboxylic acid</t>
  </si>
  <si>
    <t xml:space="preserve">4.79</t>
  </si>
  <si>
    <t xml:space="preserve">4.57</t>
  </si>
  <si>
    <t xml:space="preserve">alprazolam</t>
  </si>
  <si>
    <t xml:space="preserve">6.94</t>
  </si>
  <si>
    <t xml:space="preserve">6.87</t>
  </si>
  <si>
    <t xml:space="preserve">4-undecylbenzenesulfonic acid</t>
  </si>
  <si>
    <t xml:space="preserve">flubendazole</t>
  </si>
  <si>
    <t xml:space="preserve">6.67</t>
  </si>
  <si>
    <t xml:space="preserve">6.56</t>
  </si>
  <si>
    <t xml:space="preserve">fenofibric acid</t>
  </si>
  <si>
    <t xml:space="preserve">8.27</t>
  </si>
  <si>
    <t xml:space="preserve">8.20</t>
  </si>
  <si>
    <t xml:space="preserve">mycophenolic acid</t>
  </si>
  <si>
    <t xml:space="preserve">lorazepam</t>
  </si>
  <si>
    <t xml:space="preserve">6.76</t>
  </si>
  <si>
    <t xml:space="preserve">6.60</t>
  </si>
  <si>
    <t xml:space="preserve">citalopram</t>
  </si>
  <si>
    <t xml:space="preserve">4.63</t>
  </si>
  <si>
    <t xml:space="preserve">4.50</t>
  </si>
  <si>
    <t xml:space="preserve">bisoprolol </t>
  </si>
  <si>
    <t xml:space="preserve">4.29</t>
  </si>
  <si>
    <t xml:space="preserve">triphenyl phosphate</t>
  </si>
  <si>
    <t xml:space="preserve">8.59</t>
  </si>
  <si>
    <t xml:space="preserve">8.49</t>
  </si>
  <si>
    <t xml:space="preserve">tris 2 chloroisopropyl phosphate</t>
  </si>
  <si>
    <t xml:space="preserve">7.54</t>
  </si>
  <si>
    <t xml:space="preserve">7.44</t>
  </si>
  <si>
    <t xml:space="preserve">flame retardant</t>
  </si>
  <si>
    <t xml:space="preserve">paroxentine</t>
  </si>
  <si>
    <t xml:space="preserve">5.47</t>
  </si>
  <si>
    <t xml:space="preserve">5.33</t>
  </si>
  <si>
    <t xml:space="preserve">TP of theobromine (stimulant)</t>
  </si>
  <si>
    <t xml:space="preserve">furosemide</t>
  </si>
  <si>
    <t xml:space="preserve">3.25</t>
  </si>
  <si>
    <t xml:space="preserve">3.06</t>
  </si>
  <si>
    <t xml:space="preserve">erucamide </t>
  </si>
  <si>
    <t xml:space="preserve">11.33</t>
  </si>
  <si>
    <t xml:space="preserve">11.30</t>
  </si>
  <si>
    <t xml:space="preserve">natural product </t>
  </si>
  <si>
    <t xml:space="preserve">ofloxacin</t>
  </si>
  <si>
    <t xml:space="preserve">2.67</t>
  </si>
  <si>
    <t xml:space="preserve">2.55</t>
  </si>
  <si>
    <t xml:space="preserve">antibiotic</t>
  </si>
  <si>
    <t xml:space="preserve">octocrylene</t>
  </si>
  <si>
    <t xml:space="preserve">9.99</t>
  </si>
  <si>
    <t xml:space="preserve">9.89</t>
  </si>
  <si>
    <t xml:space="preserve">enalapril</t>
  </si>
  <si>
    <t xml:space="preserve">5.14</t>
  </si>
  <si>
    <t xml:space="preserve">4.91</t>
  </si>
  <si>
    <t xml:space="preserve">cetrizine</t>
  </si>
  <si>
    <t xml:space="preserve">hexamethoxymethyl melamine</t>
  </si>
  <si>
    <t xml:space="preserve">6.57</t>
  </si>
  <si>
    <t xml:space="preserve">6.46</t>
  </si>
  <si>
    <t xml:space="preserve">rubber</t>
  </si>
  <si>
    <t xml:space="preserve">DEHP</t>
  </si>
  <si>
    <t xml:space="preserve">di-n-octyl-phatlate (DOP)</t>
  </si>
  <si>
    <t xml:space="preserve">10.88</t>
  </si>
  <si>
    <t xml:space="preserve">10.98</t>
  </si>
  <si>
    <t xml:space="preserve">fluopyram</t>
  </si>
  <si>
    <t xml:space="preserve">7.88</t>
  </si>
  <si>
    <t xml:space="preserve">7.72</t>
  </si>
  <si>
    <t xml:space="preserve">fungicida</t>
  </si>
  <si>
    <t xml:space="preserve">tris(2-butoxyethyl)phosphate</t>
  </si>
  <si>
    <t xml:space="preserve">9.18</t>
  </si>
  <si>
    <t xml:space="preserve">9.08</t>
  </si>
  <si>
    <t xml:space="preserve">azoxystrobin</t>
  </si>
  <si>
    <t xml:space="preserve">7.41</t>
  </si>
  <si>
    <t xml:space="preserve">7.26</t>
  </si>
  <si>
    <t xml:space="preserve">sitagliptin</t>
  </si>
  <si>
    <t xml:space="preserve">3.68</t>
  </si>
  <si>
    <t xml:space="preserve">3.26?</t>
  </si>
  <si>
    <t xml:space="preserve">tamsulosim</t>
  </si>
  <si>
    <t xml:space="preserve">3.79</t>
  </si>
  <si>
    <t xml:space="preserve">3.66</t>
  </si>
  <si>
    <t xml:space="preserve">flecainide</t>
  </si>
  <si>
    <t xml:space="preserve">4.93</t>
  </si>
  <si>
    <t xml:space="preserve">4.58?</t>
  </si>
  <si>
    <t xml:space="preserve">diltiazem</t>
  </si>
  <si>
    <t xml:space="preserve">5.16</t>
  </si>
  <si>
    <t xml:space="preserve">5.02</t>
  </si>
  <si>
    <t xml:space="preserve">losartan </t>
  </si>
  <si>
    <t xml:space="preserve">Irbesartan</t>
  </si>
  <si>
    <t xml:space="preserve">7.14</t>
  </si>
  <si>
    <t xml:space="preserve">Valsatran</t>
  </si>
  <si>
    <t xml:space="preserve">7.68</t>
  </si>
  <si>
    <t xml:space="preserve">7.59</t>
  </si>
  <si>
    <t xml:space="preserve">fipronil</t>
  </si>
  <si>
    <t xml:space="preserve">6.13</t>
  </si>
  <si>
    <t xml:space="preserve">5.93</t>
  </si>
  <si>
    <t xml:space="preserve">insectizide</t>
  </si>
  <si>
    <t xml:space="preserve">candesartan </t>
  </si>
  <si>
    <t xml:space="preserve">7.31</t>
  </si>
  <si>
    <t xml:space="preserve">7.27</t>
  </si>
  <si>
    <t xml:space="preserve">verapamil </t>
  </si>
  <si>
    <t xml:space="preserve">5.26</t>
  </si>
  <si>
    <t xml:space="preserve">fexofenadine</t>
  </si>
  <si>
    <t xml:space="preserve">5.74</t>
  </si>
  <si>
    <t xml:space="preserve">5.62</t>
  </si>
  <si>
    <t xml:space="preserve">phramaceutical </t>
  </si>
  <si>
    <t xml:space="preserve">telmisartan </t>
  </si>
  <si>
    <t xml:space="preserve">6.71</t>
  </si>
  <si>
    <t xml:space="preserve">6.66</t>
  </si>
  <si>
    <t xml:space="preserve">Irganoz 1078</t>
  </si>
  <si>
    <t xml:space="preserve">polimer stablizer </t>
  </si>
  <si>
    <t xml:space="preserve">atorvastatin</t>
  </si>
  <si>
    <t xml:space="preserve">7.96</t>
  </si>
  <si>
    <t xml:space="preserve">7.85</t>
  </si>
  <si>
    <t xml:space="preserve">olmesartan</t>
  </si>
  <si>
    <t xml:space="preserve">5.38</t>
  </si>
  <si>
    <t xml:space="preserve">5.23</t>
  </si>
  <si>
    <t xml:space="preserve">ritonavir</t>
  </si>
  <si>
    <t xml:space="preserve">8.58</t>
  </si>
  <si>
    <t xml:space="preserve">8.52</t>
  </si>
  <si>
    <t xml:space="preserve">clarithromycin</t>
  </si>
  <si>
    <t xml:space="preserve">6.40</t>
  </si>
  <si>
    <t xml:space="preserve">6.32</t>
  </si>
  <si>
    <t xml:space="preserve">Paràmetres</t>
  </si>
  <si>
    <t xml:space="preserve">Freqüències de seguiment dels diferents tipus d’aigua</t>
  </si>
  <si>
    <t xml:space="preserve">Paràmetres de qualitat</t>
  </si>
  <si>
    <t xml:space="preserve">Aigua d’alimentació a la microfiltració</t>
  </si>
  <si>
    <t xml:space="preserve">Efluent osmosi inversa</t>
  </si>
  <si>
    <t xml:space="preserve">Efluent de l´oxidació avançada</t>
  </si>
  <si>
    <t xml:space="preserve">Efluent filtre carbó actiu</t>
  </si>
  <si>
    <t xml:space="preserve">Aigua final (després de mineralització)</t>
  </si>
  <si>
    <t xml:space="preserve">Límit de quantificació necessari</t>
  </si>
  <si>
    <t xml:space="preserve">Unitats</t>
  </si>
  <si>
    <t xml:space="preserve">Anàlisis fisicoquímiques</t>
  </si>
  <si>
    <t xml:space="preserve">Paràmetres generals de l´aigua</t>
  </si>
  <si>
    <t xml:space="preserve">pH</t>
  </si>
  <si>
    <t xml:space="preserve">Setmanal</t>
  </si>
  <si>
    <t xml:space="preserve">±0.01</t>
  </si>
  <si>
    <t xml:space="preserve">Conductivitat </t>
  </si>
  <si>
    <t xml:space="preserve">dS/m</t>
  </si>
  <si>
    <t xml:space="preserve">Terbolesa </t>
  </si>
  <si>
    <t xml:space="preserve">NTU</t>
  </si>
  <si>
    <t xml:space="preserve">Potencial redox</t>
  </si>
  <si>
    <t xml:space="preserve">mV</t>
  </si>
  <si>
    <t xml:space="preserve">Transmitància a 254nm</t>
  </si>
  <si>
    <t xml:space="preserve">±0.1</t>
  </si>
  <si>
    <t xml:space="preserve">%</t>
  </si>
  <si>
    <t xml:space="preserve">TOC i SUVA</t>
  </si>
  <si>
    <t xml:space="preserve">Quinzenal</t>
  </si>
  <si>
    <t xml:space="preserve">&lt;0.1 </t>
  </si>
  <si>
    <t xml:space="preserve">mg/L</t>
  </si>
  <si>
    <t xml:space="preserve">Cations</t>
  </si>
  <si>
    <t xml:space="preserve">Sodi</t>
  </si>
  <si>
    <t xml:space="preserve">&lt;0.05</t>
  </si>
  <si>
    <t xml:space="preserve">Potassi</t>
  </si>
  <si>
    <t xml:space="preserve">Calci</t>
  </si>
  <si>
    <t xml:space="preserve">Magnesi</t>
  </si>
  <si>
    <t xml:space="preserve">Anions </t>
  </si>
  <si>
    <t xml:space="preserve">Clorur</t>
  </si>
  <si>
    <t xml:space="preserve">Sulfat</t>
  </si>
  <si>
    <t xml:space="preserve">Bromur</t>
  </si>
  <si>
    <t xml:space="preserve">Iodur</t>
  </si>
  <si>
    <t xml:space="preserve">Bicarbonat</t>
  </si>
  <si>
    <t xml:space="preserve">Nutrients </t>
  </si>
  <si>
    <t xml:space="preserve">Nitrogen orgànic</t>
  </si>
  <si>
    <t xml:space="preserve">Amoni</t>
  </si>
  <si>
    <t xml:space="preserve">Nitrit</t>
  </si>
  <si>
    <t xml:space="preserve">Nitrat</t>
  </si>
  <si>
    <t xml:space="preserve">Fòsfor total</t>
  </si>
  <si>
    <t xml:space="preserve">Fòsfor soluble</t>
  </si>
  <si>
    <t xml:space="preserve">Metalls</t>
  </si>
  <si>
    <t xml:space="preserve">Ferro</t>
  </si>
  <si>
    <t xml:space="preserve">Mensual</t>
  </si>
  <si>
    <t xml:space="preserve">µg/L</t>
  </si>
  <si>
    <t xml:space="preserve">Manganès</t>
  </si>
  <si>
    <t xml:space="preserve">Antimoni</t>
  </si>
  <si>
    <t xml:space="preserve">Arsènic</t>
  </si>
  <si>
    <t xml:space="preserve">Cadmi</t>
  </si>
  <si>
    <t xml:space="preserve">Crom</t>
  </si>
  <si>
    <t xml:space="preserve">Mercuri</t>
  </si>
  <si>
    <t xml:space="preserve">Níquel</t>
  </si>
  <si>
    <t xml:space="preserve">Plom </t>
  </si>
  <si>
    <t xml:space="preserve">Seleni</t>
  </si>
  <si>
    <t xml:space="preserve">Bor</t>
  </si>
  <si>
    <t xml:space="preserve">Anàlisi d´avaluació del compliment normatiu (a)</t>
  </si>
  <si>
    <t xml:space="preserve">Anàlisi competa de potabilitat RD 03/2023</t>
  </si>
  <si>
    <t xml:space="preserve">Subproductes de la desinfecció</t>
  </si>
  <si>
    <t xml:space="preserve">N-nitrosodimetilamina (NDMA)</t>
  </si>
  <si>
    <t xml:space="preserve">ng/L</t>
  </si>
  <si>
    <t xml:space="preserve">Trihalometans (THMs)</t>
  </si>
  <si>
    <t xml:space="preserve">Àcids haloacètics (HAA5)</t>
  </si>
  <si>
    <t xml:space="preserve">HAloacetonitrils (HANs)</t>
  </si>
  <si>
    <t xml:space="preserve">Plaguicides i biocides</t>
  </si>
  <si>
    <t xml:space="preserve">Glifosat</t>
  </si>
  <si>
    <t xml:space="preserve">Àcid aminometilfosfònic (AMPA)</t>
  </si>
  <si>
    <t xml:space="preserve">N,N-dietil-m-toluamida (DEET)</t>
  </si>
  <si>
    <t xml:space="preserve">Terbutrina</t>
  </si>
  <si>
    <t xml:space="preserve">Cibutrina</t>
  </si>
  <si>
    <t xml:space="preserve">Fàrmacs</t>
  </si>
  <si>
    <t xml:space="preserve">Àcid acetilsalicilic</t>
  </si>
  <si>
    <t xml:space="preserve">Carbamazepina</t>
  </si>
  <si>
    <t xml:space="preserve">Gabapentina</t>
  </si>
  <si>
    <t xml:space="preserve">Oxipurinol </t>
  </si>
  <si>
    <t xml:space="preserve">Altres indicadors químics</t>
  </si>
  <si>
    <t xml:space="preserve">Cafeïna</t>
  </si>
  <si>
    <t xml:space="preserve">Tolytriazol</t>
  </si>
  <si>
    <t xml:space="preserve">Metilendioximetanfetamina</t>
  </si>
  <si>
    <t xml:space="preserve">(MDMA)</t>
  </si>
  <si>
    <t xml:space="preserve">11-Nor-9-carboxi THC</t>
  </si>
  <si>
    <t xml:space="preserve">Acesulfame</t>
  </si>
  <si>
    <t xml:space="preserve">Anàlisi microbiològiques – indicadors</t>
  </si>
  <si>
    <t xml:space="preserve">Bacteris aerobis a 22ºC</t>
  </si>
  <si>
    <t xml:space="preserve">Quinzenal </t>
  </si>
  <si>
    <t xml:space="preserve">ufc/ml</t>
  </si>
  <si>
    <t xml:space="preserve">Bacteris aerobis a 37ºC, ufc/ml</t>
  </si>
  <si>
    <t xml:space="preserve">Escherichia coli</t>
  </si>
  <si>
    <t xml:space="preserve">ufc/100ml</t>
  </si>
  <si>
    <r>
      <rPr>
        <sz val="8"/>
        <color rgb="FF000000"/>
        <rFont val="Arial"/>
        <family val="2"/>
        <charset val="1"/>
      </rPr>
      <t xml:space="preserve">Espores de </t>
    </r>
    <r>
      <rPr>
        <i val="true"/>
        <sz val="8"/>
        <color rgb="FF000000"/>
        <rFont val="Arial"/>
        <family val="2"/>
        <charset val="1"/>
      </rPr>
      <t xml:space="preserve">Clostridium perfringens</t>
    </r>
  </si>
  <si>
    <t xml:space="preserve">Colifags somàtics</t>
  </si>
  <si>
    <t xml:space="preserve">Anàlisi microbiològiques – Patògens</t>
  </si>
  <si>
    <t xml:space="preserve">Cryptosporidium parvum</t>
  </si>
  <si>
    <t xml:space="preserve">Oocists/l</t>
  </si>
  <si>
    <t xml:space="preserve">Campylobacter</t>
  </si>
  <si>
    <t xml:space="preserve">Enterovirus</t>
  </si>
  <si>
    <t xml:space="preserve">ufp/l</t>
  </si>
  <si>
    <t xml:space="preserve">not found in NTS</t>
  </si>
  <si>
    <t xml:space="preserve">acetamiophen </t>
  </si>
  <si>
    <t xml:space="preserve">ofloxacine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</si>
</sst>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.00"/>
    <numFmt numFmtId="166" formatCode="0.0"/>
  </numFmts>
  <fonts count="20">
    <font>
      <sz val="11"/>
      <color rgb="FF000000"/>
      <name val="Aptos Narrow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  <charset val="1"/>
    </font>
    <font>
      <sz val="10"/>
      <color rgb="FF000000"/>
      <name val="Arial"/>
      <family val="2"/>
      <charset val="1"/>
    </font>
    <font>
      <sz val="11"/>
      <color rgb="FF000000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1"/>
      <color rgb="FF000000"/>
      <name val="Arial"/>
      <family val="2"/>
      <charset val="1"/>
    </font>
    <font>
      <sz val="9"/>
      <color rgb="FF000000"/>
      <name val="Tahoma"/>
      <family val="2"/>
      <charset val="1"/>
    </font>
    <font>
      <b val="true"/>
      <sz val="11"/>
      <color rgb="FF0E2841"/>
      <name val="Aptos Narrow"/>
      <family val="2"/>
      <charset val="1"/>
    </font>
    <font>
      <b val="true"/>
      <sz val="11"/>
      <color rgb="FF000000"/>
      <name val="Aptos Narrow"/>
      <family val="2"/>
      <charset val="1"/>
    </font>
    <font>
      <sz val="11"/>
      <name val="Aptos Narrow"/>
      <family val="2"/>
      <charset val="1"/>
    </font>
    <font>
      <sz val="11"/>
      <color rgb="FFFF0000"/>
      <name val="Aptos Narrow"/>
      <family val="2"/>
      <charset val="1"/>
    </font>
    <font>
      <b val="true"/>
      <sz val="11"/>
      <color rgb="FFFF0000"/>
      <name val="Aptos Narrow"/>
      <family val="2"/>
      <charset val="1"/>
    </font>
    <font>
      <sz val="8"/>
      <color rgb="FF000000"/>
      <name val="Arial"/>
      <family val="2"/>
      <charset val="1"/>
    </font>
    <font>
      <i val="true"/>
      <sz val="8"/>
      <color rgb="FF000000"/>
      <name val="Arial"/>
      <family val="2"/>
      <charset val="1"/>
    </font>
    <font>
      <b val="true"/>
      <sz val="8"/>
      <color rgb="FF000000"/>
      <name val="Arial"/>
      <family val="2"/>
      <charset val="1"/>
    </font>
    <font>
      <sz val="8"/>
      <color rgb="FF808080"/>
      <name val="Arial"/>
      <family val="2"/>
      <charset val="1"/>
    </font>
    <font>
      <b val="true"/>
      <sz val="8"/>
      <color rgb="FFFF0000"/>
      <name val="Arial"/>
      <family val="2"/>
      <charset val="1"/>
    </font>
  </fonts>
  <fills count="13">
    <fill>
      <patternFill patternType="none"/>
    </fill>
    <fill>
      <patternFill patternType="gray125"/>
    </fill>
    <fill>
      <patternFill patternType="solid">
        <fgColor rgb="FFFFFFFF"/>
        <bgColor rgb="FFE8E8E8"/>
      </patternFill>
    </fill>
    <fill>
      <patternFill patternType="solid">
        <fgColor rgb="FFFFFF00"/>
        <bgColor rgb="FFFFFF00"/>
      </patternFill>
    </fill>
    <fill>
      <patternFill patternType="solid">
        <fgColor rgb="FFE8E8E8"/>
        <bgColor rgb="FFFAE2D5"/>
      </patternFill>
    </fill>
    <fill>
      <patternFill patternType="solid">
        <fgColor rgb="FFFF0000"/>
        <bgColor rgb="FF993300"/>
      </patternFill>
    </fill>
    <fill>
      <patternFill patternType="solid">
        <fgColor rgb="FFF2CEED"/>
        <bgColor rgb="FFFFCCFF"/>
      </patternFill>
    </fill>
    <fill>
      <patternFill patternType="solid">
        <fgColor rgb="FFD9F2D0"/>
        <bgColor rgb="FFE8E8E8"/>
      </patternFill>
    </fill>
    <fill>
      <patternFill patternType="solid">
        <fgColor rgb="FFFFCCFF"/>
        <bgColor rgb="FFF2CEED"/>
      </patternFill>
    </fill>
    <fill>
      <patternFill patternType="solid">
        <fgColor rgb="FFCAEDFB"/>
        <bgColor rgb="FFC1E4F5"/>
      </patternFill>
    </fill>
    <fill>
      <patternFill patternType="solid">
        <fgColor rgb="FFFAE2D5"/>
        <bgColor rgb="FFE8E8E8"/>
      </patternFill>
    </fill>
    <fill>
      <patternFill patternType="solid">
        <fgColor rgb="FFC1E4F5"/>
        <bgColor rgb="FFCAEDFB"/>
      </patternFill>
    </fill>
    <fill>
      <patternFill patternType="solid">
        <fgColor rgb="FF70A9E0"/>
        <bgColor rgb="FF969696"/>
      </patternFill>
    </fill>
  </fills>
  <borders count="1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0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2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5" fontId="4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5" fontId="4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2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5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5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2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6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6" borderId="9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15" fillId="6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7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7" borderId="9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15" fillId="7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8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8" borderId="9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15" fillId="8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9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9" borderId="9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15" fillId="9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1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10" borderId="9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15" fillId="1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11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11" borderId="9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15" fillId="11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8" borderId="10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15" fillId="9" borderId="8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16" fillId="9" borderId="9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15" fillId="12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12" borderId="9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15" fillId="12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12" borderId="9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17" fillId="8" borderId="9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17" fillId="8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9" borderId="11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15" fillId="9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11" borderId="6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17" fillId="11" borderId="9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17" fillId="11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11" borderId="9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18" fillId="11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11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11" borderId="11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19" fillId="11" borderId="11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19" fillId="11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11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8" borderId="9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18" fillId="8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8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7">
    <dxf>
      <fill>
        <patternFill patternType="solid">
          <fgColor rgb="FFFF0000"/>
        </patternFill>
      </fill>
    </dxf>
    <dxf>
      <fill>
        <patternFill patternType="solid">
          <fgColor rgb="FFFFFFFF"/>
        </patternFill>
      </fill>
    </dxf>
    <dxf>
      <fill>
        <patternFill patternType="solid">
          <fgColor rgb="00FFFFFF"/>
        </patternFill>
      </fill>
    </dxf>
    <dxf>
      <fill>
        <patternFill patternType="solid">
          <fgColor rgb="FF0E2841"/>
        </patternFill>
      </fill>
    </dxf>
    <dxf>
      <fill>
        <patternFill patternType="solid">
          <fgColor rgb="FF000000"/>
          <bgColor rgb="FFFFFFFF"/>
        </patternFill>
      </fill>
    </dxf>
    <dxf>
      <fill>
        <patternFill patternType="solid">
          <fgColor rgb="FFE8E8E8"/>
        </patternFill>
      </fill>
    </dxf>
    <dxf>
      <fill>
        <patternFill patternType="solid">
          <fgColor rgb="FFFFFF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FFCCFF"/>
      <rgbColor rgb="FF808080"/>
      <rgbColor rgb="FF70A9E0"/>
      <rgbColor rgb="FF993366"/>
      <rgbColor rgb="FFFAE2D5"/>
      <rgbColor rgb="FFCAEDFB"/>
      <rgbColor rgb="FF660066"/>
      <rgbColor rgb="FFFF8080"/>
      <rgbColor rgb="FF0066CC"/>
      <rgbColor rgb="FFC1E4F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8E8E8"/>
      <rgbColor rgb="FFD9F2D0"/>
      <rgbColor rgb="FFFFFF99"/>
      <rgbColor rgb="FF99CCFF"/>
      <rgbColor rgb="FFFF99CC"/>
      <rgbColor rgb="FFCC99FF"/>
      <rgbColor rgb="FFF2CEE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E2841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270"/>
  <sheetViews>
    <sheetView showFormulas="false" showGridLines="true" showRowColHeaders="true" showZeros="true" rightToLeft="false" tabSelected="true" showOutlineSymbols="true" defaultGridColor="true" view="normal" topLeftCell="A240" colorId="64" zoomScale="100" zoomScaleNormal="100" zoomScalePageLayoutView="100" workbookViewId="0">
      <selection pane="topLeft" activeCell="A9" activeCellId="0" sqref="A9"/>
    </sheetView>
  </sheetViews>
  <sheetFormatPr defaultColWidth="10.82421875" defaultRowHeight="13.5" zeroHeight="false" outlineLevelRow="0" outlineLevelCol="0"/>
  <cols>
    <col collapsed="false" customWidth="true" hidden="false" outlineLevel="0" max="1" min="1" style="1" width="59.64"/>
    <col collapsed="false" customWidth="false" hidden="false" outlineLevel="0" max="16376" min="9" style="2" width="10.82"/>
    <col collapsed="false" customWidth="true" hidden="false" outlineLevel="0" max="16384" min="16377" style="2" width="12.8"/>
  </cols>
  <sheetData>
    <row r="1" s="4" customFormat="true" ht="13.5" hidden="false" customHeight="false" outlineLevel="0" collapsed="false">
      <c r="A1" s="3" t="s">
        <v>0</v>
      </c>
      <c r="B1" s="0"/>
      <c r="C1" s="0"/>
      <c r="D1" s="0"/>
      <c r="E1" s="0"/>
      <c r="F1" s="0"/>
      <c r="G1" s="0"/>
      <c r="H1" s="0"/>
    </row>
    <row r="2" customFormat="false" ht="14.25" hidden="false" customHeight="true" outlineLevel="0" collapsed="false">
      <c r="A2" s="5" t="s">
        <v>1</v>
      </c>
    </row>
    <row r="3" customFormat="false" ht="14.25" hidden="false" customHeight="true" outlineLevel="0" collapsed="false">
      <c r="A3" s="5" t="s">
        <v>2</v>
      </c>
    </row>
    <row r="4" customFormat="false" ht="14.25" hidden="false" customHeight="true" outlineLevel="0" collapsed="false">
      <c r="A4" s="5" t="s">
        <v>3</v>
      </c>
    </row>
    <row r="5" customFormat="false" ht="14.25" hidden="false" customHeight="true" outlineLevel="0" collapsed="false">
      <c r="A5" s="5" t="s">
        <v>4</v>
      </c>
    </row>
    <row r="6" customFormat="false" ht="14.25" hidden="false" customHeight="true" outlineLevel="0" collapsed="false">
      <c r="A6" s="5" t="s">
        <v>5</v>
      </c>
    </row>
    <row r="7" customFormat="false" ht="14.25" hidden="false" customHeight="true" outlineLevel="0" collapsed="false">
      <c r="A7" s="5" t="s">
        <v>6</v>
      </c>
    </row>
    <row r="8" customFormat="false" ht="14.25" hidden="false" customHeight="true" outlineLevel="0" collapsed="false">
      <c r="A8" s="5" t="s">
        <v>7</v>
      </c>
    </row>
    <row r="9" customFormat="false" ht="14.25" hidden="false" customHeight="true" outlineLevel="0" collapsed="false">
      <c r="A9" s="5" t="s">
        <v>8</v>
      </c>
    </row>
    <row r="10" customFormat="false" ht="14.25" hidden="false" customHeight="true" outlineLevel="0" collapsed="false">
      <c r="A10" s="5" t="s">
        <v>9</v>
      </c>
    </row>
    <row r="11" customFormat="false" ht="14.25" hidden="false" customHeight="true" outlineLevel="0" collapsed="false">
      <c r="A11" s="5" t="s">
        <v>10</v>
      </c>
    </row>
    <row r="12" customFormat="false" ht="14.25" hidden="false" customHeight="true" outlineLevel="0" collapsed="false">
      <c r="A12" s="5" t="s">
        <v>11</v>
      </c>
    </row>
    <row r="13" customFormat="false" ht="14.25" hidden="false" customHeight="true" outlineLevel="0" collapsed="false">
      <c r="A13" s="5" t="s">
        <v>12</v>
      </c>
    </row>
    <row r="14" customFormat="false" ht="14.25" hidden="false" customHeight="true" outlineLevel="0" collapsed="false">
      <c r="A14" s="5" t="s">
        <v>13</v>
      </c>
    </row>
    <row r="15" customFormat="false" ht="14.25" hidden="false" customHeight="true" outlineLevel="0" collapsed="false">
      <c r="A15" s="5" t="s">
        <v>14</v>
      </c>
    </row>
    <row r="16" customFormat="false" ht="15" hidden="false" customHeight="true" outlineLevel="0" collapsed="false">
      <c r="A16" s="5" t="s">
        <v>15</v>
      </c>
    </row>
    <row r="17" customFormat="false" ht="14.25" hidden="false" customHeight="true" outlineLevel="0" collapsed="false">
      <c r="A17" s="5" t="s">
        <v>16</v>
      </c>
    </row>
    <row r="18" customFormat="false" ht="14.25" hidden="false" customHeight="true" outlineLevel="0" collapsed="false">
      <c r="A18" s="5" t="s">
        <v>17</v>
      </c>
    </row>
    <row r="19" customFormat="false" ht="14.25" hidden="false" customHeight="true" outlineLevel="0" collapsed="false">
      <c r="A19" s="5" t="s">
        <v>18</v>
      </c>
    </row>
    <row r="20" customFormat="false" ht="14.25" hidden="false" customHeight="true" outlineLevel="0" collapsed="false">
      <c r="A20" s="5" t="s">
        <v>19</v>
      </c>
    </row>
    <row r="21" customFormat="false" ht="14.25" hidden="false" customHeight="true" outlineLevel="0" collapsed="false">
      <c r="A21" s="6" t="s">
        <v>20</v>
      </c>
    </row>
    <row r="22" customFormat="false" ht="14.25" hidden="false" customHeight="true" outlineLevel="0" collapsed="false">
      <c r="A22" s="5" t="s">
        <v>21</v>
      </c>
    </row>
    <row r="23" customFormat="false" ht="14.25" hidden="false" customHeight="true" outlineLevel="0" collapsed="false">
      <c r="A23" s="5" t="s">
        <v>22</v>
      </c>
    </row>
    <row r="24" customFormat="false" ht="14.25" hidden="false" customHeight="true" outlineLevel="0" collapsed="false">
      <c r="A24" s="5" t="s">
        <v>23</v>
      </c>
    </row>
    <row r="25" customFormat="false" ht="14.25" hidden="false" customHeight="true" outlineLevel="0" collapsed="false">
      <c r="A25" s="5" t="s">
        <v>24</v>
      </c>
    </row>
    <row r="26" customFormat="false" ht="14.25" hidden="false" customHeight="true" outlineLevel="0" collapsed="false">
      <c r="A26" s="5" t="s">
        <v>25</v>
      </c>
    </row>
    <row r="27" customFormat="false" ht="14.25" hidden="false" customHeight="true" outlineLevel="0" collapsed="false">
      <c r="A27" s="5" t="s">
        <v>26</v>
      </c>
    </row>
    <row r="28" customFormat="false" ht="14.25" hidden="false" customHeight="true" outlineLevel="0" collapsed="false">
      <c r="A28" s="5" t="s">
        <v>27</v>
      </c>
    </row>
    <row r="29" customFormat="false" ht="14.25" hidden="false" customHeight="true" outlineLevel="0" collapsed="false">
      <c r="A29" s="5" t="s">
        <v>28</v>
      </c>
    </row>
    <row r="30" customFormat="false" ht="14.25" hidden="false" customHeight="true" outlineLevel="0" collapsed="false">
      <c r="A30" s="5" t="s">
        <v>29</v>
      </c>
    </row>
    <row r="31" customFormat="false" ht="14.25" hidden="false" customHeight="true" outlineLevel="0" collapsed="false">
      <c r="A31" s="5" t="s">
        <v>30</v>
      </c>
    </row>
    <row r="32" customFormat="false" ht="14.25" hidden="false" customHeight="true" outlineLevel="0" collapsed="false">
      <c r="A32" s="5" t="s">
        <v>31</v>
      </c>
    </row>
    <row r="33" customFormat="false" ht="14.25" hidden="false" customHeight="true" outlineLevel="0" collapsed="false">
      <c r="A33" s="5" t="s">
        <v>32</v>
      </c>
    </row>
    <row r="34" customFormat="false" ht="14.25" hidden="false" customHeight="true" outlineLevel="0" collapsed="false">
      <c r="A34" s="5" t="s">
        <v>33</v>
      </c>
    </row>
    <row r="35" customFormat="false" ht="14.25" hidden="false" customHeight="true" outlineLevel="0" collapsed="false">
      <c r="A35" s="5" t="s">
        <v>34</v>
      </c>
    </row>
    <row r="36" customFormat="false" ht="14.25" hidden="false" customHeight="true" outlineLevel="0" collapsed="false">
      <c r="A36" s="5" t="s">
        <v>35</v>
      </c>
    </row>
    <row r="37" customFormat="false" ht="14.25" hidden="false" customHeight="true" outlineLevel="0" collapsed="false">
      <c r="A37" s="5" t="s">
        <v>36</v>
      </c>
    </row>
    <row r="38" customFormat="false" ht="14.25" hidden="false" customHeight="true" outlineLevel="0" collapsed="false">
      <c r="A38" s="5" t="s">
        <v>37</v>
      </c>
    </row>
    <row r="39" customFormat="false" ht="14.25" hidden="false" customHeight="true" outlineLevel="0" collapsed="false">
      <c r="A39" s="5" t="s">
        <v>38</v>
      </c>
    </row>
    <row r="40" customFormat="false" ht="14.25" hidden="false" customHeight="true" outlineLevel="0" collapsed="false">
      <c r="A40" s="5" t="s">
        <v>39</v>
      </c>
    </row>
    <row r="41" customFormat="false" ht="14.25" hidden="false" customHeight="true" outlineLevel="0" collapsed="false">
      <c r="A41" s="5" t="s">
        <v>40</v>
      </c>
    </row>
    <row r="42" customFormat="false" ht="14.25" hidden="false" customHeight="true" outlineLevel="0" collapsed="false">
      <c r="A42" s="5" t="s">
        <v>41</v>
      </c>
    </row>
    <row r="43" customFormat="false" ht="14.25" hidden="false" customHeight="true" outlineLevel="0" collapsed="false">
      <c r="A43" s="5" t="s">
        <v>42</v>
      </c>
    </row>
    <row r="44" customFormat="false" ht="14.25" hidden="false" customHeight="true" outlineLevel="0" collapsed="false">
      <c r="A44" s="5" t="s">
        <v>43</v>
      </c>
    </row>
    <row r="45" customFormat="false" ht="14.25" hidden="false" customHeight="true" outlineLevel="0" collapsed="false">
      <c r="A45" s="5" t="s">
        <v>44</v>
      </c>
    </row>
    <row r="46" customFormat="false" ht="14.25" hidden="false" customHeight="true" outlineLevel="0" collapsed="false">
      <c r="A46" s="5" t="s">
        <v>45</v>
      </c>
    </row>
    <row r="47" customFormat="false" ht="14.25" hidden="false" customHeight="true" outlineLevel="0" collapsed="false">
      <c r="A47" s="5" t="s">
        <v>46</v>
      </c>
    </row>
    <row r="48" customFormat="false" ht="14.25" hidden="false" customHeight="true" outlineLevel="0" collapsed="false">
      <c r="A48" s="5" t="s">
        <v>47</v>
      </c>
    </row>
    <row r="49" customFormat="false" ht="14.25" hidden="false" customHeight="true" outlineLevel="0" collapsed="false">
      <c r="A49" s="5" t="s">
        <v>48</v>
      </c>
    </row>
    <row r="50" customFormat="false" ht="14.25" hidden="false" customHeight="true" outlineLevel="0" collapsed="false">
      <c r="A50" s="5" t="s">
        <v>49</v>
      </c>
    </row>
    <row r="51" customFormat="false" ht="14.25" hidden="false" customHeight="true" outlineLevel="0" collapsed="false">
      <c r="A51" s="5" t="s">
        <v>50</v>
      </c>
    </row>
    <row r="52" customFormat="false" ht="14.25" hidden="false" customHeight="true" outlineLevel="0" collapsed="false">
      <c r="A52" s="5" t="s">
        <v>51</v>
      </c>
    </row>
    <row r="53" customFormat="false" ht="14.25" hidden="false" customHeight="true" outlineLevel="0" collapsed="false">
      <c r="A53" s="5" t="s">
        <v>52</v>
      </c>
    </row>
    <row r="54" customFormat="false" ht="14.25" hidden="false" customHeight="true" outlineLevel="0" collapsed="false">
      <c r="A54" s="5" t="s">
        <v>53</v>
      </c>
    </row>
    <row r="55" customFormat="false" ht="14.25" hidden="false" customHeight="true" outlineLevel="0" collapsed="false">
      <c r="A55" s="5" t="s">
        <v>54</v>
      </c>
    </row>
    <row r="56" customFormat="false" ht="14.25" hidden="false" customHeight="true" outlineLevel="0" collapsed="false">
      <c r="A56" s="5" t="s">
        <v>55</v>
      </c>
    </row>
    <row r="57" customFormat="false" ht="14.25" hidden="false" customHeight="true" outlineLevel="0" collapsed="false">
      <c r="A57" s="5" t="s">
        <v>56</v>
      </c>
    </row>
    <row r="58" customFormat="false" ht="14.25" hidden="false" customHeight="true" outlineLevel="0" collapsed="false">
      <c r="A58" s="5" t="s">
        <v>57</v>
      </c>
    </row>
    <row r="59" customFormat="false" ht="14.25" hidden="false" customHeight="true" outlineLevel="0" collapsed="false">
      <c r="A59" s="5" t="s">
        <v>58</v>
      </c>
    </row>
    <row r="60" customFormat="false" ht="14.25" hidden="false" customHeight="true" outlineLevel="0" collapsed="false">
      <c r="A60" s="5" t="s">
        <v>59</v>
      </c>
    </row>
    <row r="61" customFormat="false" ht="14.25" hidden="false" customHeight="true" outlineLevel="0" collapsed="false">
      <c r="A61" s="5" t="s">
        <v>60</v>
      </c>
    </row>
    <row r="62" customFormat="false" ht="14.25" hidden="false" customHeight="true" outlineLevel="0" collapsed="false">
      <c r="A62" s="5" t="s">
        <v>61</v>
      </c>
    </row>
    <row r="63" customFormat="false" ht="14.25" hidden="false" customHeight="true" outlineLevel="0" collapsed="false">
      <c r="A63" s="5" t="s">
        <v>62</v>
      </c>
    </row>
    <row r="64" customFormat="false" ht="14.25" hidden="false" customHeight="true" outlineLevel="0" collapsed="false">
      <c r="A64" s="5" t="s">
        <v>63</v>
      </c>
    </row>
    <row r="65" customFormat="false" ht="14.25" hidden="false" customHeight="true" outlineLevel="0" collapsed="false">
      <c r="A65" s="6" t="s">
        <v>64</v>
      </c>
    </row>
    <row r="66" customFormat="false" ht="14.25" hidden="false" customHeight="true" outlineLevel="0" collapsed="false">
      <c r="A66" s="5" t="s">
        <v>65</v>
      </c>
    </row>
    <row r="67" customFormat="false" ht="14.25" hidden="false" customHeight="true" outlineLevel="0" collapsed="false">
      <c r="A67" s="5" t="s">
        <v>66</v>
      </c>
    </row>
    <row r="68" customFormat="false" ht="14.25" hidden="false" customHeight="true" outlineLevel="0" collapsed="false">
      <c r="A68" s="5" t="s">
        <v>67</v>
      </c>
    </row>
    <row r="69" customFormat="false" ht="14.25" hidden="false" customHeight="true" outlineLevel="0" collapsed="false">
      <c r="A69" s="5" t="s">
        <v>68</v>
      </c>
    </row>
    <row r="70" customFormat="false" ht="14.25" hidden="false" customHeight="true" outlineLevel="0" collapsed="false">
      <c r="A70" s="5" t="s">
        <v>69</v>
      </c>
    </row>
    <row r="71" customFormat="false" ht="14.25" hidden="false" customHeight="true" outlineLevel="0" collapsed="false">
      <c r="A71" s="5" t="s">
        <v>70</v>
      </c>
    </row>
    <row r="72" customFormat="false" ht="13.8" hidden="false" customHeight="false" outlineLevel="0" collapsed="false">
      <c r="A72" s="6" t="s">
        <v>21</v>
      </c>
    </row>
    <row r="73" customFormat="false" ht="13.8" hidden="false" customHeight="false" outlineLevel="0" collapsed="false">
      <c r="A73" s="6" t="s">
        <v>71</v>
      </c>
    </row>
    <row r="74" customFormat="false" ht="13.8" hidden="false" customHeight="false" outlineLevel="0" collapsed="false">
      <c r="A74" s="6" t="s">
        <v>72</v>
      </c>
    </row>
    <row r="75" customFormat="false" ht="13.8" hidden="false" customHeight="false" outlineLevel="0" collapsed="false">
      <c r="A75" s="6" t="s">
        <v>73</v>
      </c>
    </row>
    <row r="76" customFormat="false" ht="13.8" hidden="false" customHeight="false" outlineLevel="0" collapsed="false">
      <c r="A76" s="6" t="s">
        <v>29</v>
      </c>
    </row>
    <row r="77" customFormat="false" ht="13.8" hidden="false" customHeight="false" outlineLevel="0" collapsed="false">
      <c r="A77" s="6" t="s">
        <v>31</v>
      </c>
    </row>
    <row r="78" customFormat="false" ht="13.8" hidden="false" customHeight="false" outlineLevel="0" collapsed="false">
      <c r="A78" s="6" t="s">
        <v>33</v>
      </c>
    </row>
    <row r="79" customFormat="false" ht="13.8" hidden="false" customHeight="false" outlineLevel="0" collapsed="false">
      <c r="A79" s="6" t="s">
        <v>74</v>
      </c>
    </row>
    <row r="80" customFormat="false" ht="13.8" hidden="false" customHeight="false" outlineLevel="0" collapsed="false">
      <c r="A80" s="6" t="s">
        <v>37</v>
      </c>
    </row>
    <row r="81" customFormat="false" ht="13.8" hidden="false" customHeight="false" outlineLevel="0" collapsed="false">
      <c r="A81" s="6" t="s">
        <v>38</v>
      </c>
    </row>
    <row r="82" customFormat="false" ht="13.8" hidden="false" customHeight="false" outlineLevel="0" collapsed="false">
      <c r="A82" s="6" t="s">
        <v>75</v>
      </c>
    </row>
    <row r="83" customFormat="false" ht="13.8" hidden="false" customHeight="false" outlineLevel="0" collapsed="false">
      <c r="A83" s="6" t="s">
        <v>42</v>
      </c>
    </row>
    <row r="84" customFormat="false" ht="13.8" hidden="false" customHeight="false" outlineLevel="0" collapsed="false">
      <c r="A84" s="6" t="s">
        <v>76</v>
      </c>
    </row>
    <row r="85" customFormat="false" ht="13.8" hidden="false" customHeight="false" outlineLevel="0" collapsed="false">
      <c r="A85" s="6" t="s">
        <v>47</v>
      </c>
    </row>
    <row r="86" customFormat="false" ht="13.8" hidden="false" customHeight="false" outlineLevel="0" collapsed="false">
      <c r="A86" s="6" t="s">
        <v>77</v>
      </c>
    </row>
    <row r="87" customFormat="false" ht="13.8" hidden="false" customHeight="false" outlineLevel="0" collapsed="false">
      <c r="A87" s="6" t="s">
        <v>78</v>
      </c>
    </row>
    <row r="88" customFormat="false" ht="13.8" hidden="false" customHeight="false" outlineLevel="0" collapsed="false">
      <c r="A88" s="6" t="s">
        <v>79</v>
      </c>
    </row>
    <row r="89" customFormat="false" ht="13.8" hidden="false" customHeight="false" outlineLevel="0" collapsed="false">
      <c r="A89" s="6" t="s">
        <v>80</v>
      </c>
    </row>
    <row r="90" customFormat="false" ht="13.8" hidden="false" customHeight="false" outlineLevel="0" collapsed="false">
      <c r="A90" s="6" t="s">
        <v>81</v>
      </c>
    </row>
    <row r="91" customFormat="false" ht="13.8" hidden="false" customHeight="false" outlineLevel="0" collapsed="false">
      <c r="A91" s="6" t="s">
        <v>82</v>
      </c>
    </row>
    <row r="92" customFormat="false" ht="13.8" hidden="false" customHeight="false" outlineLevel="0" collapsed="false">
      <c r="A92" s="6" t="s">
        <v>83</v>
      </c>
    </row>
    <row r="93" customFormat="false" ht="13.8" hidden="false" customHeight="false" outlineLevel="0" collapsed="false">
      <c r="A93" s="6" t="s">
        <v>84</v>
      </c>
    </row>
    <row r="94" customFormat="false" ht="13.8" hidden="false" customHeight="false" outlineLevel="0" collapsed="false">
      <c r="A94" s="6" t="s">
        <v>85</v>
      </c>
    </row>
    <row r="95" customFormat="false" ht="13.8" hidden="false" customHeight="false" outlineLevel="0" collapsed="false">
      <c r="A95" s="6" t="s">
        <v>86</v>
      </c>
    </row>
    <row r="96" customFormat="false" ht="13.8" hidden="false" customHeight="false" outlineLevel="0" collapsed="false">
      <c r="A96" s="6" t="s">
        <v>87</v>
      </c>
    </row>
    <row r="97" customFormat="false" ht="13.8" hidden="false" customHeight="false" outlineLevel="0" collapsed="false">
      <c r="A97" s="6" t="s">
        <v>88</v>
      </c>
    </row>
    <row r="98" customFormat="false" ht="13.8" hidden="false" customHeight="false" outlineLevel="0" collapsed="false">
      <c r="A98" s="6" t="s">
        <v>89</v>
      </c>
    </row>
    <row r="99" customFormat="false" ht="14.25" hidden="false" customHeight="true" outlineLevel="0" collapsed="false">
      <c r="A99" s="6" t="s">
        <v>90</v>
      </c>
    </row>
    <row r="100" customFormat="false" ht="14.25" hidden="false" customHeight="true" outlineLevel="0" collapsed="false">
      <c r="A100" s="6" t="s">
        <v>91</v>
      </c>
    </row>
    <row r="101" customFormat="false" ht="14.25" hidden="false" customHeight="true" outlineLevel="0" collapsed="false">
      <c r="A101" s="6" t="s">
        <v>92</v>
      </c>
    </row>
    <row r="102" customFormat="false" ht="14.25" hidden="false" customHeight="true" outlineLevel="0" collapsed="false">
      <c r="A102" s="6" t="s">
        <v>93</v>
      </c>
    </row>
    <row r="103" customFormat="false" ht="14.25" hidden="false" customHeight="true" outlineLevel="0" collapsed="false">
      <c r="A103" s="6" t="s">
        <v>94</v>
      </c>
    </row>
    <row r="104" customFormat="false" ht="14.25" hidden="false" customHeight="true" outlineLevel="0" collapsed="false">
      <c r="A104" s="6" t="s">
        <v>95</v>
      </c>
    </row>
    <row r="105" customFormat="false" ht="14.25" hidden="false" customHeight="true" outlineLevel="0" collapsed="false">
      <c r="A105" s="6" t="s">
        <v>96</v>
      </c>
    </row>
    <row r="106" customFormat="false" ht="14.25" hidden="false" customHeight="true" outlineLevel="0" collapsed="false">
      <c r="A106" s="6" t="s">
        <v>97</v>
      </c>
    </row>
    <row r="107" customFormat="false" ht="14.25" hidden="false" customHeight="true" outlineLevel="0" collapsed="false">
      <c r="A107" s="6" t="s">
        <v>98</v>
      </c>
    </row>
    <row r="108" customFormat="false" ht="14.25" hidden="false" customHeight="true" outlineLevel="0" collapsed="false">
      <c r="A108" s="6" t="s">
        <v>99</v>
      </c>
    </row>
    <row r="109" customFormat="false" ht="14.25" hidden="false" customHeight="true" outlineLevel="0" collapsed="false">
      <c r="A109" s="6" t="s">
        <v>100</v>
      </c>
    </row>
    <row r="110" customFormat="false" ht="14.25" hidden="false" customHeight="true" outlineLevel="0" collapsed="false">
      <c r="A110" s="6" t="s">
        <v>101</v>
      </c>
    </row>
    <row r="111" customFormat="false" ht="14.25" hidden="false" customHeight="true" outlineLevel="0" collapsed="false">
      <c r="A111" s="6" t="s">
        <v>102</v>
      </c>
    </row>
    <row r="112" customFormat="false" ht="14.25" hidden="false" customHeight="true" outlineLevel="0" collapsed="false">
      <c r="A112" s="6" t="s">
        <v>103</v>
      </c>
    </row>
    <row r="113" customFormat="false" ht="14.25" hidden="false" customHeight="true" outlineLevel="0" collapsed="false">
      <c r="A113" s="6" t="s">
        <v>104</v>
      </c>
    </row>
    <row r="114" customFormat="false" ht="14.25" hidden="false" customHeight="true" outlineLevel="0" collapsed="false">
      <c r="A114" s="6" t="s">
        <v>105</v>
      </c>
    </row>
    <row r="115" customFormat="false" ht="14.25" hidden="false" customHeight="true" outlineLevel="0" collapsed="false">
      <c r="A115" s="6" t="s">
        <v>106</v>
      </c>
    </row>
    <row r="116" customFormat="false" ht="14.25" hidden="false" customHeight="true" outlineLevel="0" collapsed="false">
      <c r="A116" s="6" t="s">
        <v>107</v>
      </c>
    </row>
    <row r="117" customFormat="false" ht="14.25" hidden="false" customHeight="true" outlineLevel="0" collapsed="false">
      <c r="A117" s="6" t="s">
        <v>108</v>
      </c>
    </row>
    <row r="118" customFormat="false" ht="14.25" hidden="false" customHeight="true" outlineLevel="0" collapsed="false">
      <c r="A118" s="6" t="s">
        <v>109</v>
      </c>
    </row>
    <row r="119" customFormat="false" ht="14.25" hidden="false" customHeight="true" outlineLevel="0" collapsed="false">
      <c r="A119" s="6" t="s">
        <v>110</v>
      </c>
    </row>
    <row r="120" customFormat="false" ht="14.25" hidden="false" customHeight="true" outlineLevel="0" collapsed="false">
      <c r="A120" s="6" t="s">
        <v>111</v>
      </c>
    </row>
    <row r="121" customFormat="false" ht="14.25" hidden="false" customHeight="true" outlineLevel="0" collapsed="false">
      <c r="A121" s="6" t="s">
        <v>112</v>
      </c>
    </row>
    <row r="122" customFormat="false" ht="14.25" hidden="false" customHeight="true" outlineLevel="0" collapsed="false">
      <c r="A122" s="6" t="s">
        <v>113</v>
      </c>
    </row>
    <row r="123" customFormat="false" ht="14.25" hidden="false" customHeight="true" outlineLevel="0" collapsed="false">
      <c r="A123" s="6" t="s">
        <v>114</v>
      </c>
    </row>
    <row r="124" customFormat="false" ht="14.25" hidden="false" customHeight="true" outlineLevel="0" collapsed="false">
      <c r="A124" s="6" t="s">
        <v>115</v>
      </c>
    </row>
    <row r="125" customFormat="false" ht="14.25" hidden="false" customHeight="true" outlineLevel="0" collapsed="false">
      <c r="A125" s="6" t="s">
        <v>116</v>
      </c>
    </row>
    <row r="126" customFormat="false" ht="14.25" hidden="false" customHeight="true" outlineLevel="0" collapsed="false">
      <c r="A126" s="6" t="s">
        <v>117</v>
      </c>
    </row>
    <row r="127" customFormat="false" ht="14.25" hidden="false" customHeight="true" outlineLevel="0" collapsed="false">
      <c r="A127" s="6" t="s">
        <v>118</v>
      </c>
    </row>
    <row r="128" customFormat="false" ht="14.25" hidden="false" customHeight="true" outlineLevel="0" collapsed="false">
      <c r="A128" s="7" t="s">
        <v>119</v>
      </c>
    </row>
    <row r="129" customFormat="false" ht="15" hidden="false" customHeight="true" outlineLevel="0" collapsed="false">
      <c r="A129" s="6" t="s">
        <v>120</v>
      </c>
    </row>
    <row r="130" customFormat="false" ht="15" hidden="false" customHeight="true" outlineLevel="0" collapsed="false">
      <c r="A130" s="6" t="s">
        <v>121</v>
      </c>
    </row>
    <row r="131" customFormat="false" ht="15" hidden="false" customHeight="true" outlineLevel="0" collapsed="false">
      <c r="A131" s="6" t="s">
        <v>122</v>
      </c>
    </row>
    <row r="132" customFormat="false" ht="14.25" hidden="false" customHeight="true" outlineLevel="0" collapsed="false">
      <c r="A132" s="6" t="s">
        <v>123</v>
      </c>
    </row>
    <row r="133" customFormat="false" ht="15" hidden="false" customHeight="true" outlineLevel="0" collapsed="false">
      <c r="A133" s="6" t="s">
        <v>124</v>
      </c>
    </row>
    <row r="134" customFormat="false" ht="14.25" hidden="false" customHeight="true" outlineLevel="0" collapsed="false">
      <c r="A134" s="6" t="s">
        <v>125</v>
      </c>
    </row>
    <row r="135" customFormat="false" ht="15" hidden="false" customHeight="true" outlineLevel="0" collapsed="false">
      <c r="A135" s="6" t="s">
        <v>126</v>
      </c>
    </row>
    <row r="136" customFormat="false" ht="15" hidden="false" customHeight="true" outlineLevel="0" collapsed="false">
      <c r="A136" s="6" t="s">
        <v>127</v>
      </c>
    </row>
    <row r="137" customFormat="false" ht="15" hidden="false" customHeight="true" outlineLevel="0" collapsed="false">
      <c r="A137" s="6" t="s">
        <v>128</v>
      </c>
    </row>
    <row r="138" customFormat="false" ht="15" hidden="false" customHeight="true" outlineLevel="0" collapsed="false">
      <c r="A138" s="6" t="s">
        <v>129</v>
      </c>
    </row>
    <row r="139" customFormat="false" ht="15" hidden="false" customHeight="true" outlineLevel="0" collapsed="false">
      <c r="A139" s="6" t="s">
        <v>130</v>
      </c>
    </row>
    <row r="140" customFormat="false" ht="15" hidden="false" customHeight="true" outlineLevel="0" collapsed="false">
      <c r="A140" s="6" t="s">
        <v>131</v>
      </c>
    </row>
    <row r="141" customFormat="false" ht="15" hidden="false" customHeight="true" outlineLevel="0" collapsed="false">
      <c r="A141" s="6" t="s">
        <v>132</v>
      </c>
    </row>
    <row r="142" customFormat="false" ht="15" hidden="false" customHeight="true" outlineLevel="0" collapsed="false">
      <c r="A142" s="6" t="s">
        <v>133</v>
      </c>
    </row>
    <row r="143" customFormat="false" ht="15" hidden="false" customHeight="true" outlineLevel="0" collapsed="false">
      <c r="A143" s="6" t="s">
        <v>134</v>
      </c>
    </row>
    <row r="144" customFormat="false" ht="15" hidden="false" customHeight="true" outlineLevel="0" collapsed="false">
      <c r="A144" s="6" t="s">
        <v>135</v>
      </c>
    </row>
    <row r="145" customFormat="false" ht="15" hidden="false" customHeight="true" outlineLevel="0" collapsed="false">
      <c r="A145" s="6" t="s">
        <v>136</v>
      </c>
    </row>
    <row r="146" customFormat="false" ht="15" hidden="false" customHeight="true" outlineLevel="0" collapsed="false">
      <c r="A146" s="6" t="s">
        <v>137</v>
      </c>
    </row>
    <row r="147" customFormat="false" ht="15" hidden="false" customHeight="true" outlineLevel="0" collapsed="false">
      <c r="A147" s="6" t="s">
        <v>138</v>
      </c>
    </row>
    <row r="148" customFormat="false" ht="15" hidden="false" customHeight="true" outlineLevel="0" collapsed="false">
      <c r="A148" s="6" t="s">
        <v>139</v>
      </c>
    </row>
    <row r="149" customFormat="false" ht="15" hidden="false" customHeight="true" outlineLevel="0" collapsed="false">
      <c r="A149" s="6" t="s">
        <v>140</v>
      </c>
    </row>
    <row r="150" customFormat="false" ht="15" hidden="false" customHeight="true" outlineLevel="0" collapsed="false">
      <c r="A150" s="6" t="s">
        <v>141</v>
      </c>
    </row>
    <row r="151" customFormat="false" ht="15" hidden="false" customHeight="true" outlineLevel="0" collapsed="false">
      <c r="A151" s="6" t="s">
        <v>142</v>
      </c>
    </row>
    <row r="152" customFormat="false" ht="15" hidden="false" customHeight="true" outlineLevel="0" collapsed="false">
      <c r="A152" s="6" t="s">
        <v>143</v>
      </c>
    </row>
    <row r="153" customFormat="false" ht="15" hidden="false" customHeight="true" outlineLevel="0" collapsed="false">
      <c r="A153" s="6" t="s">
        <v>144</v>
      </c>
    </row>
    <row r="154" customFormat="false" ht="15" hidden="false" customHeight="true" outlineLevel="0" collapsed="false">
      <c r="A154" s="6" t="s">
        <v>145</v>
      </c>
    </row>
    <row r="155" customFormat="false" ht="15" hidden="false" customHeight="true" outlineLevel="0" collapsed="false">
      <c r="A155" s="6" t="s">
        <v>146</v>
      </c>
    </row>
    <row r="156" customFormat="false" ht="15" hidden="false" customHeight="true" outlineLevel="0" collapsed="false">
      <c r="A156" s="6" t="s">
        <v>147</v>
      </c>
    </row>
    <row r="157" customFormat="false" ht="15" hidden="false" customHeight="true" outlineLevel="0" collapsed="false">
      <c r="A157" s="6" t="s">
        <v>148</v>
      </c>
    </row>
    <row r="158" customFormat="false" ht="15" hidden="false" customHeight="true" outlineLevel="0" collapsed="false">
      <c r="A158" s="6" t="s">
        <v>149</v>
      </c>
    </row>
    <row r="159" customFormat="false" ht="15" hidden="false" customHeight="true" outlineLevel="0" collapsed="false">
      <c r="A159" s="6" t="s">
        <v>150</v>
      </c>
    </row>
    <row r="160" customFormat="false" ht="15" hidden="false" customHeight="true" outlineLevel="0" collapsed="false">
      <c r="A160" s="6" t="s">
        <v>151</v>
      </c>
    </row>
    <row r="161" customFormat="false" ht="15" hidden="false" customHeight="true" outlineLevel="0" collapsed="false">
      <c r="A161" s="6" t="s">
        <v>152</v>
      </c>
    </row>
    <row r="162" customFormat="false" ht="15" hidden="false" customHeight="true" outlineLevel="0" collapsed="false">
      <c r="A162" s="6" t="s">
        <v>153</v>
      </c>
    </row>
    <row r="163" customFormat="false" ht="15" hidden="false" customHeight="true" outlineLevel="0" collapsed="false">
      <c r="A163" s="6" t="s">
        <v>154</v>
      </c>
    </row>
    <row r="164" customFormat="false" ht="15" hidden="false" customHeight="true" outlineLevel="0" collapsed="false">
      <c r="A164" s="6" t="s">
        <v>155</v>
      </c>
    </row>
    <row r="165" customFormat="false" ht="15" hidden="false" customHeight="true" outlineLevel="0" collapsed="false">
      <c r="A165" s="6" t="s">
        <v>63</v>
      </c>
    </row>
    <row r="166" customFormat="false" ht="15" hidden="false" customHeight="true" outlineLevel="0" collapsed="false">
      <c r="A166" s="6" t="s">
        <v>49</v>
      </c>
    </row>
    <row r="167" customFormat="false" ht="15" hidden="false" customHeight="true" outlineLevel="0" collapsed="false">
      <c r="A167" s="6" t="s">
        <v>156</v>
      </c>
    </row>
    <row r="168" customFormat="false" ht="15" hidden="false" customHeight="true" outlineLevel="0" collapsed="false">
      <c r="A168" s="6" t="s">
        <v>157</v>
      </c>
    </row>
    <row r="169" customFormat="false" ht="15" hidden="false" customHeight="true" outlineLevel="0" collapsed="false">
      <c r="A169" s="6" t="s">
        <v>158</v>
      </c>
    </row>
    <row r="170" customFormat="false" ht="14.25" hidden="false" customHeight="true" outlineLevel="0" collapsed="false">
      <c r="A170" s="8" t="s">
        <v>159</v>
      </c>
    </row>
    <row r="171" customFormat="false" ht="13.5" hidden="false" customHeight="false" outlineLevel="0" collapsed="false">
      <c r="A171" s="8" t="s">
        <v>160</v>
      </c>
    </row>
    <row r="172" customFormat="false" ht="13.5" hidden="false" customHeight="false" outlineLevel="0" collapsed="false">
      <c r="A172" s="8" t="s">
        <v>161</v>
      </c>
    </row>
    <row r="173" customFormat="false" ht="13.5" hidden="false" customHeight="false" outlineLevel="0" collapsed="false">
      <c r="A173" s="9" t="s">
        <v>162</v>
      </c>
    </row>
    <row r="174" customFormat="false" ht="13.5" hidden="false" customHeight="false" outlineLevel="0" collapsed="false">
      <c r="A174" s="8" t="s">
        <v>163</v>
      </c>
    </row>
    <row r="175" customFormat="false" ht="13.5" hidden="false" customHeight="false" outlineLevel="0" collapsed="false">
      <c r="A175" s="8" t="s">
        <v>164</v>
      </c>
    </row>
    <row r="176" customFormat="false" ht="13.5" hidden="false" customHeight="false" outlineLevel="0" collapsed="false">
      <c r="A176" s="8" t="s">
        <v>165</v>
      </c>
    </row>
    <row r="177" customFormat="false" ht="13.5" hidden="false" customHeight="false" outlineLevel="0" collapsed="false">
      <c r="A177" s="8" t="s">
        <v>166</v>
      </c>
    </row>
    <row r="178" customFormat="false" ht="13.5" hidden="false" customHeight="false" outlineLevel="0" collapsed="false">
      <c r="A178" s="8" t="s">
        <v>167</v>
      </c>
    </row>
    <row r="179" customFormat="false" ht="16.5" hidden="false" customHeight="true" outlineLevel="0" collapsed="false">
      <c r="A179" s="8" t="s">
        <v>168</v>
      </c>
    </row>
    <row r="180" customFormat="false" ht="13.5" hidden="false" customHeight="false" outlineLevel="0" collapsed="false">
      <c r="A180" s="10" t="s">
        <v>169</v>
      </c>
    </row>
    <row r="181" customFormat="false" ht="13.5" hidden="false" customHeight="false" outlineLevel="0" collapsed="false">
      <c r="A181" s="8" t="s">
        <v>170</v>
      </c>
    </row>
    <row r="182" customFormat="false" ht="13.5" hidden="false" customHeight="false" outlineLevel="0" collapsed="false">
      <c r="A182" s="8" t="s">
        <v>171</v>
      </c>
    </row>
    <row r="183" customFormat="false" ht="13.5" hidden="false" customHeight="false" outlineLevel="0" collapsed="false">
      <c r="A183" s="8" t="s">
        <v>172</v>
      </c>
    </row>
    <row r="184" customFormat="false" ht="13.5" hidden="false" customHeight="false" outlineLevel="0" collapsed="false">
      <c r="A184" s="8" t="s">
        <v>173</v>
      </c>
    </row>
    <row r="185" customFormat="false" ht="13.5" hidden="false" customHeight="false" outlineLevel="0" collapsed="false">
      <c r="A185" s="8" t="s">
        <v>174</v>
      </c>
    </row>
    <row r="186" customFormat="false" ht="14.25" hidden="false" customHeight="true" outlineLevel="0" collapsed="false">
      <c r="A186" s="8" t="s">
        <v>175</v>
      </c>
    </row>
    <row r="187" customFormat="false" ht="14.25" hidden="false" customHeight="true" outlineLevel="0" collapsed="false">
      <c r="A187" s="11" t="s">
        <v>176</v>
      </c>
    </row>
    <row r="188" customFormat="false" ht="14.25" hidden="false" customHeight="true" outlineLevel="0" collapsed="false">
      <c r="A188" s="8" t="s">
        <v>177</v>
      </c>
    </row>
    <row r="189" customFormat="false" ht="14.25" hidden="false" customHeight="true" outlineLevel="0" collapsed="false">
      <c r="A189" s="8" t="s">
        <v>178</v>
      </c>
    </row>
    <row r="190" customFormat="false" ht="14.25" hidden="false" customHeight="true" outlineLevel="0" collapsed="false">
      <c r="A190" s="8" t="s">
        <v>179</v>
      </c>
    </row>
    <row r="191" customFormat="false" ht="14.25" hidden="false" customHeight="true" outlineLevel="0" collapsed="false">
      <c r="A191" s="11" t="s">
        <v>180</v>
      </c>
    </row>
    <row r="192" customFormat="false" ht="14.25" hidden="false" customHeight="true" outlineLevel="0" collapsed="false">
      <c r="A192" s="8" t="s">
        <v>181</v>
      </c>
    </row>
    <row r="193" customFormat="false" ht="14.25" hidden="false" customHeight="true" outlineLevel="0" collapsed="false">
      <c r="A193" s="8" t="s">
        <v>182</v>
      </c>
    </row>
    <row r="194" customFormat="false" ht="14.25" hidden="false" customHeight="true" outlineLevel="0" collapsed="false">
      <c r="A194" s="8" t="s">
        <v>183</v>
      </c>
    </row>
    <row r="195" customFormat="false" ht="14.25" hidden="false" customHeight="true" outlineLevel="0" collapsed="false">
      <c r="A195" s="8" t="s">
        <v>184</v>
      </c>
    </row>
    <row r="196" customFormat="false" ht="14.25" hidden="false" customHeight="true" outlineLevel="0" collapsed="false">
      <c r="A196" s="11" t="s">
        <v>185</v>
      </c>
    </row>
    <row r="197" customFormat="false" ht="14.25" hidden="false" customHeight="true" outlineLevel="0" collapsed="false">
      <c r="A197" s="8" t="s">
        <v>186</v>
      </c>
    </row>
    <row r="198" customFormat="false" ht="14.25" hidden="false" customHeight="true" outlineLevel="0" collapsed="false">
      <c r="A198" s="8" t="s">
        <v>187</v>
      </c>
    </row>
    <row r="199" customFormat="false" ht="14.25" hidden="false" customHeight="true" outlineLevel="0" collapsed="false">
      <c r="A199" s="8" t="s">
        <v>188</v>
      </c>
    </row>
    <row r="200" customFormat="false" ht="14.25" hidden="false" customHeight="true" outlineLevel="0" collapsed="false">
      <c r="A200" s="8" t="s">
        <v>189</v>
      </c>
    </row>
    <row r="201" customFormat="false" ht="14.25" hidden="false" customHeight="true" outlineLevel="0" collapsed="false">
      <c r="A201" s="8" t="s">
        <v>190</v>
      </c>
    </row>
    <row r="202" customFormat="false" ht="13.5" hidden="false" customHeight="false" outlineLevel="0" collapsed="false">
      <c r="A202" s="8" t="s">
        <v>191</v>
      </c>
    </row>
    <row r="203" customFormat="false" ht="14.25" hidden="false" customHeight="true" outlineLevel="0" collapsed="false">
      <c r="A203" s="12" t="s">
        <v>192</v>
      </c>
    </row>
    <row r="204" customFormat="false" ht="14.25" hidden="false" customHeight="true" outlineLevel="0" collapsed="false">
      <c r="A204" s="12" t="s">
        <v>193</v>
      </c>
    </row>
    <row r="205" customFormat="false" ht="14.25" hidden="false" customHeight="true" outlineLevel="0" collapsed="false">
      <c r="A205" s="12" t="s">
        <v>194</v>
      </c>
    </row>
    <row r="206" customFormat="false" ht="14.25" hidden="false" customHeight="true" outlineLevel="0" collapsed="false">
      <c r="A206" s="12" t="s">
        <v>195</v>
      </c>
    </row>
    <row r="207" customFormat="false" ht="14.25" hidden="false" customHeight="true" outlineLevel="0" collapsed="false">
      <c r="A207" s="12" t="s">
        <v>196</v>
      </c>
    </row>
    <row r="208" customFormat="false" ht="14.25" hidden="false" customHeight="true" outlineLevel="0" collapsed="false">
      <c r="A208" s="12" t="s">
        <v>197</v>
      </c>
    </row>
    <row r="209" customFormat="false" ht="14.25" hidden="false" customHeight="true" outlineLevel="0" collapsed="false">
      <c r="A209" s="12" t="s">
        <v>198</v>
      </c>
    </row>
    <row r="210" customFormat="false" ht="14.25" hidden="false" customHeight="true" outlineLevel="0" collapsed="false">
      <c r="A210" s="12" t="s">
        <v>199</v>
      </c>
    </row>
    <row r="211" customFormat="false" ht="14.25" hidden="false" customHeight="true" outlineLevel="0" collapsed="false">
      <c r="A211" s="12" t="s">
        <v>200</v>
      </c>
    </row>
    <row r="212" customFormat="false" ht="14.25" hidden="false" customHeight="true" outlineLevel="0" collapsed="false">
      <c r="A212" s="12" t="s">
        <v>201</v>
      </c>
    </row>
    <row r="213" customFormat="false" ht="14.25" hidden="false" customHeight="true" outlineLevel="0" collapsed="false">
      <c r="A213" s="12" t="s">
        <v>202</v>
      </c>
    </row>
    <row r="214" customFormat="false" ht="14.25" hidden="false" customHeight="true" outlineLevel="0" collapsed="false">
      <c r="A214" s="12" t="s">
        <v>203</v>
      </c>
    </row>
    <row r="215" customFormat="false" ht="14.25" hidden="false" customHeight="true" outlineLevel="0" collapsed="false">
      <c r="A215" s="12" t="s">
        <v>204</v>
      </c>
    </row>
    <row r="216" customFormat="false" ht="13.5" hidden="false" customHeight="false" outlineLevel="0" collapsed="false">
      <c r="A216" s="6" t="s">
        <v>205</v>
      </c>
    </row>
    <row r="217" customFormat="false" ht="13.5" hidden="false" customHeight="false" outlineLevel="0" collapsed="false">
      <c r="A217" s="6" t="s">
        <v>206</v>
      </c>
    </row>
    <row r="218" customFormat="false" ht="13.5" hidden="false" customHeight="false" outlineLevel="0" collapsed="false">
      <c r="A218" s="6" t="s">
        <v>207</v>
      </c>
    </row>
    <row r="219" customFormat="false" ht="13.5" hidden="false" customHeight="false" outlineLevel="0" collapsed="false">
      <c r="A219" s="6" t="s">
        <v>208</v>
      </c>
    </row>
    <row r="220" customFormat="false" ht="13.5" hidden="false" customHeight="false" outlineLevel="0" collapsed="false">
      <c r="A220" s="6" t="s">
        <v>209</v>
      </c>
    </row>
    <row r="221" customFormat="false" ht="13.5" hidden="false" customHeight="false" outlineLevel="0" collapsed="false">
      <c r="A221" s="6" t="s">
        <v>210</v>
      </c>
    </row>
    <row r="222" customFormat="false" ht="13.5" hidden="false" customHeight="false" outlineLevel="0" collapsed="false">
      <c r="A222" s="6" t="s">
        <v>211</v>
      </c>
    </row>
    <row r="223" customFormat="false" ht="13.5" hidden="false" customHeight="false" outlineLevel="0" collapsed="false">
      <c r="A223" s="6" t="s">
        <v>212</v>
      </c>
    </row>
    <row r="224" customFormat="false" ht="13.5" hidden="false" customHeight="false" outlineLevel="0" collapsed="false">
      <c r="A224" s="6" t="s">
        <v>213</v>
      </c>
    </row>
    <row r="225" customFormat="false" ht="13.5" hidden="false" customHeight="false" outlineLevel="0" collapsed="false">
      <c r="A225" s="1" t="s">
        <v>214</v>
      </c>
    </row>
    <row r="226" customFormat="false" ht="13.5" hidden="false" customHeight="false" outlineLevel="0" collapsed="false">
      <c r="A226" s="1" t="s">
        <v>215</v>
      </c>
    </row>
    <row r="227" customFormat="false" ht="15" hidden="false" customHeight="true" outlineLevel="0" collapsed="false">
      <c r="A227" s="1" t="s">
        <v>216</v>
      </c>
    </row>
    <row r="228" customFormat="false" ht="13.5" hidden="false" customHeight="false" outlineLevel="0" collapsed="false">
      <c r="A228" s="1" t="s">
        <v>217</v>
      </c>
    </row>
    <row r="229" customFormat="false" ht="13.5" hidden="false" customHeight="false" outlineLevel="0" collapsed="false">
      <c r="A229" s="1" t="s">
        <v>218</v>
      </c>
    </row>
    <row r="230" customFormat="false" ht="13.5" hidden="false" customHeight="false" outlineLevel="0" collapsed="false">
      <c r="A230" s="1" t="s">
        <v>219</v>
      </c>
    </row>
    <row r="231" customFormat="false" ht="13.5" hidden="false" customHeight="false" outlineLevel="0" collapsed="false">
      <c r="A231" s="1" t="s">
        <v>220</v>
      </c>
    </row>
    <row r="232" customFormat="false" ht="13.5" hidden="false" customHeight="false" outlineLevel="0" collapsed="false">
      <c r="A232" s="1" t="s">
        <v>221</v>
      </c>
    </row>
    <row r="233" customFormat="false" ht="13.5" hidden="false" customHeight="false" outlineLevel="0" collapsed="false">
      <c r="A233" s="1" t="s">
        <v>222</v>
      </c>
    </row>
    <row r="234" customFormat="false" ht="13.5" hidden="false" customHeight="false" outlineLevel="0" collapsed="false">
      <c r="A234" s="1" t="s">
        <v>223</v>
      </c>
    </row>
    <row r="235" customFormat="false" ht="13.5" hidden="false" customHeight="false" outlineLevel="0" collapsed="false">
      <c r="A235" s="1" t="s">
        <v>224</v>
      </c>
    </row>
    <row r="236" customFormat="false" ht="13.5" hidden="false" customHeight="false" outlineLevel="0" collapsed="false">
      <c r="A236" s="1" t="s">
        <v>225</v>
      </c>
    </row>
    <row r="237" customFormat="false" ht="13.5" hidden="false" customHeight="false" outlineLevel="0" collapsed="false">
      <c r="A237" s="1" t="s">
        <v>226</v>
      </c>
    </row>
    <row r="238" customFormat="false" ht="13.5" hidden="false" customHeight="false" outlineLevel="0" collapsed="false">
      <c r="A238" s="1" t="s">
        <v>227</v>
      </c>
    </row>
    <row r="239" customFormat="false" ht="13.5" hidden="false" customHeight="false" outlineLevel="0" collapsed="false">
      <c r="A239" s="1" t="s">
        <v>228</v>
      </c>
    </row>
    <row r="240" customFormat="false" ht="13.5" hidden="false" customHeight="false" outlineLevel="0" collapsed="false">
      <c r="A240" s="1" t="s">
        <v>229</v>
      </c>
    </row>
    <row r="241" customFormat="false" ht="13.5" hidden="false" customHeight="false" outlineLevel="0" collapsed="false">
      <c r="A241" s="1" t="s">
        <v>230</v>
      </c>
    </row>
    <row r="242" customFormat="false" ht="13.5" hidden="false" customHeight="false" outlineLevel="0" collapsed="false">
      <c r="A242" s="1" t="s">
        <v>231</v>
      </c>
    </row>
    <row r="243" customFormat="false" ht="13.5" hidden="false" customHeight="false" outlineLevel="0" collapsed="false">
      <c r="A243" s="1" t="s">
        <v>232</v>
      </c>
    </row>
    <row r="244" customFormat="false" ht="13.5" hidden="false" customHeight="false" outlineLevel="0" collapsed="false">
      <c r="A244" s="1" t="s">
        <v>233</v>
      </c>
    </row>
    <row r="245" customFormat="false" ht="13.5" hidden="false" customHeight="false" outlineLevel="0" collapsed="false">
      <c r="A245" s="1" t="s">
        <v>234</v>
      </c>
    </row>
    <row r="246" customFormat="false" ht="13.5" hidden="false" customHeight="false" outlineLevel="0" collapsed="false">
      <c r="A246" s="1" t="s">
        <v>235</v>
      </c>
    </row>
    <row r="247" customFormat="false" ht="13.5" hidden="false" customHeight="false" outlineLevel="0" collapsed="false">
      <c r="A247" s="1" t="s">
        <v>236</v>
      </c>
    </row>
    <row r="248" customFormat="false" ht="13.5" hidden="false" customHeight="false" outlineLevel="0" collapsed="false">
      <c r="A248" s="1" t="s">
        <v>237</v>
      </c>
    </row>
    <row r="249" customFormat="false" ht="13.5" hidden="false" customHeight="false" outlineLevel="0" collapsed="false">
      <c r="A249" s="1" t="s">
        <v>238</v>
      </c>
    </row>
    <row r="250" customFormat="false" ht="13.5" hidden="false" customHeight="false" outlineLevel="0" collapsed="false">
      <c r="A250" s="1" t="s">
        <v>239</v>
      </c>
    </row>
    <row r="251" customFormat="false" ht="13.5" hidden="false" customHeight="false" outlineLevel="0" collapsed="false">
      <c r="A251" s="1" t="s">
        <v>240</v>
      </c>
    </row>
    <row r="252" customFormat="false" ht="13.5" hidden="false" customHeight="false" outlineLevel="0" collapsed="false">
      <c r="A252" s="1" t="s">
        <v>241</v>
      </c>
    </row>
    <row r="253" customFormat="false" ht="13.5" hidden="false" customHeight="false" outlineLevel="0" collapsed="false">
      <c r="A253" s="1" t="s">
        <v>242</v>
      </c>
    </row>
    <row r="254" customFormat="false" ht="13.5" hidden="false" customHeight="false" outlineLevel="0" collapsed="false">
      <c r="A254" s="1" t="s">
        <v>243</v>
      </c>
    </row>
    <row r="255" customFormat="false" ht="13.5" hidden="false" customHeight="false" outlineLevel="0" collapsed="false">
      <c r="A255" s="1" t="s">
        <v>244</v>
      </c>
    </row>
    <row r="256" customFormat="false" ht="13.5" hidden="false" customHeight="false" outlineLevel="0" collapsed="false">
      <c r="A256" s="1" t="s">
        <v>245</v>
      </c>
    </row>
    <row r="257" customFormat="false" ht="13.5" hidden="false" customHeight="false" outlineLevel="0" collapsed="false">
      <c r="A257" s="1" t="s">
        <v>246</v>
      </c>
    </row>
    <row r="258" customFormat="false" ht="13.5" hidden="false" customHeight="false" outlineLevel="0" collapsed="false">
      <c r="A258" s="1" t="s">
        <v>247</v>
      </c>
    </row>
    <row r="259" customFormat="false" ht="13.5" hidden="false" customHeight="false" outlineLevel="0" collapsed="false">
      <c r="A259" s="1" t="s">
        <v>248</v>
      </c>
    </row>
    <row r="260" customFormat="false" ht="13.5" hidden="false" customHeight="false" outlineLevel="0" collapsed="false">
      <c r="A260" s="1" t="s">
        <v>249</v>
      </c>
    </row>
    <row r="261" customFormat="false" ht="13.5" hidden="false" customHeight="false" outlineLevel="0" collapsed="false">
      <c r="A261" s="1" t="s">
        <v>250</v>
      </c>
    </row>
    <row r="262" customFormat="false" ht="13.5" hidden="false" customHeight="false" outlineLevel="0" collapsed="false">
      <c r="A262" s="1" t="s">
        <v>251</v>
      </c>
    </row>
    <row r="263" customFormat="false" ht="13.5" hidden="false" customHeight="false" outlineLevel="0" collapsed="false">
      <c r="A263" s="1" t="s">
        <v>252</v>
      </c>
    </row>
    <row r="264" customFormat="false" ht="13.5" hidden="false" customHeight="false" outlineLevel="0" collapsed="false">
      <c r="A264" s="1" t="s">
        <v>253</v>
      </c>
    </row>
    <row r="265" customFormat="false" ht="13.5" hidden="false" customHeight="false" outlineLevel="0" collapsed="false">
      <c r="A265" s="1" t="s">
        <v>254</v>
      </c>
    </row>
    <row r="266" customFormat="false" ht="13.5" hidden="false" customHeight="false" outlineLevel="0" collapsed="false">
      <c r="A266" s="1" t="s">
        <v>255</v>
      </c>
    </row>
    <row r="267" customFormat="false" ht="13.5" hidden="false" customHeight="false" outlineLevel="0" collapsed="false">
      <c r="A267" s="1" t="s">
        <v>256</v>
      </c>
    </row>
    <row r="268" customFormat="false" ht="13.5" hidden="false" customHeight="false" outlineLevel="0" collapsed="false">
      <c r="A268" s="1" t="s">
        <v>257</v>
      </c>
    </row>
    <row r="269" customFormat="false" ht="13.5" hidden="false" customHeight="false" outlineLevel="0" collapsed="false">
      <c r="A269" s="1" t="s">
        <v>258</v>
      </c>
    </row>
    <row r="270" customFormat="false" ht="13.5" hidden="false" customHeight="false" outlineLevel="0" collapsed="false">
      <c r="A270" s="1" t="s">
        <v>259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false"/>
  </sheetPr>
  <dimension ref="A1:AD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0" topLeftCell="B1" activePane="topRight" state="frozen"/>
      <selection pane="topLeft" activeCell="A1" activeCellId="0" sqref="A1"/>
      <selection pane="topRight" activeCell="A9" activeCellId="0" sqref="A9"/>
    </sheetView>
  </sheetViews>
  <sheetFormatPr defaultColWidth="8.734375" defaultRowHeight="14.25" zeroHeight="false" outlineLevelRow="0" outlineLevelCol="0"/>
  <cols>
    <col collapsed="false" customWidth="true" hidden="false" outlineLevel="0" max="1" min="1" style="13" width="38.73"/>
    <col collapsed="false" customWidth="true" hidden="false" outlineLevel="0" max="3" min="2" style="14" width="5.82"/>
    <col collapsed="false" customWidth="true" hidden="false" outlineLevel="0" max="4" min="4" style="14" width="9"/>
    <col collapsed="false" customWidth="true" hidden="false" outlineLevel="0" max="5" min="5" style="14" width="10.63"/>
    <col collapsed="false" customWidth="true" hidden="false" outlineLevel="0" max="6" min="6" style="14" width="9.82"/>
    <col collapsed="false" customWidth="true" hidden="false" outlineLevel="0" max="7" min="7" style="14" width="8.27"/>
    <col collapsed="false" customWidth="true" hidden="false" outlineLevel="0" max="9" min="8" style="14" width="11.82"/>
    <col collapsed="false" customWidth="true" hidden="false" outlineLevel="0" max="12" min="10" style="14" width="11.27"/>
    <col collapsed="false" customWidth="true" hidden="false" outlineLevel="0" max="13" min="13" style="14" width="10.45"/>
    <col collapsed="false" customWidth="true" hidden="false" outlineLevel="0" max="14" min="14" style="14" width="10.27"/>
    <col collapsed="false" customWidth="true" hidden="false" outlineLevel="0" max="17" min="17" style="0" width="7.45"/>
    <col collapsed="false" customWidth="true" hidden="false" outlineLevel="0" max="18" min="18" style="0" width="15.82"/>
    <col collapsed="false" customWidth="true" hidden="false" outlineLevel="0" max="19" min="19" style="0" width="10.36"/>
    <col collapsed="false" customWidth="true" hidden="false" outlineLevel="0" max="20" min="20" style="0" width="7.82"/>
    <col collapsed="false" customWidth="true" hidden="false" outlineLevel="0" max="21" min="21" style="0" width="10.54"/>
    <col collapsed="false" customWidth="true" hidden="false" outlineLevel="0" max="22" min="22" style="0" width="6"/>
    <col collapsed="false" customWidth="true" hidden="false" outlineLevel="0" max="24" min="24" style="15" width="9.27"/>
    <col collapsed="false" customWidth="false" hidden="false" outlineLevel="0" max="27" min="25" style="15" width="8.73"/>
    <col collapsed="false" customWidth="true" hidden="false" outlineLevel="0" max="28" min="28" style="15" width="9.73"/>
    <col collapsed="false" customWidth="false" hidden="false" outlineLevel="0" max="29" min="29" style="15" width="8.73"/>
    <col collapsed="false" customWidth="true" hidden="false" outlineLevel="0" max="30" min="30" style="15" width="11.18"/>
    <col collapsed="false" customWidth="false" hidden="false" outlineLevel="0" max="97" min="31" style="15" width="8.73"/>
  </cols>
  <sheetData>
    <row r="1" s="15" customFormat="true" ht="14.25" hidden="false" customHeight="false" outlineLevel="0" collapsed="false">
      <c r="A1" s="16" t="s">
        <v>260</v>
      </c>
      <c r="B1" s="17" t="s">
        <v>261</v>
      </c>
      <c r="C1" s="17" t="s">
        <v>262</v>
      </c>
      <c r="D1" s="17" t="s">
        <v>263</v>
      </c>
      <c r="E1" s="17" t="s">
        <v>264</v>
      </c>
      <c r="F1" s="17" t="s">
        <v>265</v>
      </c>
      <c r="G1" s="17" t="s">
        <v>266</v>
      </c>
      <c r="H1" s="17" t="s">
        <v>267</v>
      </c>
      <c r="I1" s="17" t="s">
        <v>268</v>
      </c>
      <c r="J1" s="17" t="s">
        <v>269</v>
      </c>
      <c r="K1" s="17" t="s">
        <v>270</v>
      </c>
      <c r="L1" s="17" t="s">
        <v>271</v>
      </c>
      <c r="M1" s="17" t="s">
        <v>272</v>
      </c>
      <c r="N1" s="17" t="s">
        <v>273</v>
      </c>
      <c r="O1" s="18" t="s">
        <v>274</v>
      </c>
      <c r="P1" s="18" t="s">
        <v>275</v>
      </c>
      <c r="Q1" s="18" t="s">
        <v>276</v>
      </c>
      <c r="R1" s="18" t="s">
        <v>277</v>
      </c>
      <c r="S1" s="18" t="s">
        <v>278</v>
      </c>
      <c r="T1" s="18" t="s">
        <v>279</v>
      </c>
      <c r="U1" s="18" t="s">
        <v>280</v>
      </c>
      <c r="V1" s="18" t="s">
        <v>281</v>
      </c>
      <c r="W1" s="19" t="s">
        <v>282</v>
      </c>
    </row>
    <row r="2" customFormat="false" ht="14.25" hidden="true" customHeight="false" outlineLevel="0" collapsed="false">
      <c r="A2" s="20" t="s">
        <v>283</v>
      </c>
      <c r="B2" s="21" t="s">
        <v>284</v>
      </c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2" t="s">
        <v>285</v>
      </c>
      <c r="P2" s="22"/>
      <c r="Q2" s="22"/>
      <c r="R2" s="22" t="s">
        <v>286</v>
      </c>
      <c r="S2" s="22"/>
      <c r="T2" s="22"/>
      <c r="U2" s="23"/>
      <c r="V2" s="23"/>
      <c r="W2" s="24" t="n">
        <v>87.12</v>
      </c>
    </row>
    <row r="3" s="29" customFormat="true" ht="14.25" hidden="true" customHeight="false" outlineLevel="0" collapsed="false">
      <c r="A3" s="25" t="s">
        <v>287</v>
      </c>
      <c r="B3" s="26" t="s">
        <v>288</v>
      </c>
      <c r="C3" s="26" t="s">
        <v>289</v>
      </c>
      <c r="D3" s="26" t="s">
        <v>290</v>
      </c>
      <c r="E3" s="26" t="s">
        <v>291</v>
      </c>
      <c r="F3" s="26" t="s">
        <v>291</v>
      </c>
      <c r="G3" s="26" t="s">
        <v>291</v>
      </c>
      <c r="H3" s="26" t="s">
        <v>291</v>
      </c>
      <c r="I3" s="26" t="s">
        <v>291</v>
      </c>
      <c r="J3" s="26" t="s">
        <v>291</v>
      </c>
      <c r="K3" s="26" t="s">
        <v>291</v>
      </c>
      <c r="L3" s="26" t="s">
        <v>291</v>
      </c>
      <c r="M3" s="26" t="s">
        <v>291</v>
      </c>
      <c r="N3" s="26" t="s">
        <v>291</v>
      </c>
      <c r="O3" s="27" t="s">
        <v>285</v>
      </c>
      <c r="P3" s="27" t="s">
        <v>291</v>
      </c>
      <c r="Q3" s="27"/>
      <c r="R3" s="27" t="s">
        <v>286</v>
      </c>
      <c r="S3" s="27"/>
      <c r="T3" s="27"/>
      <c r="U3" s="27"/>
      <c r="V3" s="27"/>
      <c r="W3" s="28" t="n">
        <v>109.13</v>
      </c>
    </row>
    <row r="4" customFormat="false" ht="14.25" hidden="true" customHeight="false" outlineLevel="0" collapsed="false">
      <c r="A4" s="20" t="s">
        <v>292</v>
      </c>
      <c r="B4" s="21" t="s">
        <v>284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2" t="s">
        <v>285</v>
      </c>
      <c r="P4" s="22" t="s">
        <v>291</v>
      </c>
      <c r="Q4" s="22"/>
      <c r="R4" s="22" t="s">
        <v>293</v>
      </c>
      <c r="S4" s="22"/>
      <c r="T4" s="22"/>
      <c r="U4" s="23"/>
      <c r="V4" s="23"/>
      <c r="W4" s="24" t="n">
        <v>127.2</v>
      </c>
    </row>
    <row r="5" customFormat="false" ht="14.25" hidden="true" customHeight="false" outlineLevel="0" collapsed="false">
      <c r="A5" s="16" t="s">
        <v>294</v>
      </c>
      <c r="B5" s="30" t="s">
        <v>284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1" t="s">
        <v>295</v>
      </c>
      <c r="P5" s="31" t="s">
        <v>291</v>
      </c>
      <c r="Q5" s="31"/>
      <c r="R5" s="31"/>
      <c r="S5" s="31"/>
      <c r="T5" s="31"/>
      <c r="U5" s="32"/>
      <c r="V5" s="32"/>
      <c r="W5" s="33" t="n">
        <v>130.19</v>
      </c>
    </row>
    <row r="6" customFormat="false" ht="14.25" hidden="true" customHeight="false" outlineLevel="0" collapsed="false">
      <c r="A6" s="16" t="s">
        <v>296</v>
      </c>
      <c r="B6" s="30" t="s">
        <v>284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4" t="s">
        <v>295</v>
      </c>
      <c r="P6" s="34" t="s">
        <v>291</v>
      </c>
      <c r="Q6" s="34"/>
      <c r="R6" s="34" t="s">
        <v>297</v>
      </c>
      <c r="S6" s="34" t="s">
        <v>298</v>
      </c>
      <c r="T6" s="34" t="s">
        <v>298</v>
      </c>
      <c r="U6" s="35" t="s">
        <v>298</v>
      </c>
      <c r="V6" s="32"/>
      <c r="W6" s="33" t="n">
        <v>146.25</v>
      </c>
    </row>
    <row r="7" customFormat="false" ht="14.25" hidden="true" customHeight="false" outlineLevel="0" collapsed="false">
      <c r="A7" s="16" t="s">
        <v>299</v>
      </c>
      <c r="B7" s="30" t="s">
        <v>284</v>
      </c>
      <c r="C7" s="30"/>
      <c r="D7" s="30"/>
      <c r="E7" s="36"/>
      <c r="F7" s="30"/>
      <c r="G7" s="30"/>
      <c r="H7" s="30"/>
      <c r="I7" s="30"/>
      <c r="J7" s="30"/>
      <c r="K7" s="30"/>
      <c r="L7" s="30"/>
      <c r="M7" s="30"/>
      <c r="N7" s="30"/>
      <c r="O7" s="31" t="s">
        <v>295</v>
      </c>
      <c r="P7" s="31" t="s">
        <v>291</v>
      </c>
      <c r="Q7" s="31"/>
      <c r="R7" s="31" t="s">
        <v>300</v>
      </c>
      <c r="S7" s="31"/>
      <c r="T7" s="31"/>
      <c r="U7" s="32"/>
      <c r="V7" s="32"/>
      <c r="W7" s="33" t="n">
        <v>148.1</v>
      </c>
    </row>
    <row r="8" customFormat="false" ht="15" hidden="true" customHeight="false" outlineLevel="0" collapsed="false">
      <c r="A8" s="16" t="s">
        <v>301</v>
      </c>
      <c r="B8" s="30" t="s">
        <v>302</v>
      </c>
      <c r="C8" s="30" t="s">
        <v>303</v>
      </c>
      <c r="D8" s="37" t="s">
        <v>304</v>
      </c>
      <c r="E8" s="38" t="s">
        <v>295</v>
      </c>
      <c r="F8" s="39" t="s">
        <v>295</v>
      </c>
      <c r="G8" s="30" t="s">
        <v>295</v>
      </c>
      <c r="H8" s="30" t="s">
        <v>295</v>
      </c>
      <c r="I8" s="30" t="s">
        <v>295</v>
      </c>
      <c r="J8" s="30" t="s">
        <v>295</v>
      </c>
      <c r="K8" s="30" t="s">
        <v>295</v>
      </c>
      <c r="L8" s="30" t="s">
        <v>295</v>
      </c>
      <c r="M8" s="30" t="s">
        <v>295</v>
      </c>
      <c r="N8" s="30" t="s">
        <v>295</v>
      </c>
      <c r="O8" s="31" t="s">
        <v>285</v>
      </c>
      <c r="P8" s="31" t="s">
        <v>305</v>
      </c>
      <c r="Q8" s="31"/>
      <c r="R8" s="31"/>
      <c r="S8" s="31"/>
      <c r="T8" s="31"/>
      <c r="U8" s="32"/>
      <c r="V8" s="32"/>
      <c r="W8" s="33" t="n">
        <v>151.2</v>
      </c>
    </row>
    <row r="9" s="29" customFormat="true" ht="14.25" hidden="false" customHeight="false" outlineLevel="0" collapsed="false">
      <c r="A9" s="25" t="s">
        <v>306</v>
      </c>
      <c r="B9" s="26" t="s">
        <v>288</v>
      </c>
      <c r="C9" s="26" t="s">
        <v>307</v>
      </c>
      <c r="D9" s="26" t="s">
        <v>308</v>
      </c>
      <c r="E9" s="26" t="s">
        <v>291</v>
      </c>
      <c r="F9" s="26" t="s">
        <v>291</v>
      </c>
      <c r="G9" s="26" t="s">
        <v>295</v>
      </c>
      <c r="H9" s="26" t="s">
        <v>295</v>
      </c>
      <c r="I9" s="26" t="s">
        <v>295</v>
      </c>
      <c r="J9" s="26" t="s">
        <v>295</v>
      </c>
      <c r="K9" s="26" t="s">
        <v>295</v>
      </c>
      <c r="L9" s="26" t="s">
        <v>295</v>
      </c>
      <c r="M9" s="26" t="s">
        <v>295</v>
      </c>
      <c r="N9" s="26" t="s">
        <v>295</v>
      </c>
      <c r="O9" s="27" t="s">
        <v>305</v>
      </c>
      <c r="P9" s="27" t="s">
        <v>309</v>
      </c>
      <c r="Q9" s="27" t="s">
        <v>285</v>
      </c>
      <c r="R9" s="27" t="s">
        <v>310</v>
      </c>
      <c r="S9" s="27" t="s">
        <v>311</v>
      </c>
      <c r="T9" s="27" t="s">
        <v>311</v>
      </c>
      <c r="U9" s="27" t="s">
        <v>311</v>
      </c>
      <c r="V9" s="27"/>
      <c r="W9" s="28" t="n">
        <v>151.2</v>
      </c>
      <c r="X9" s="40"/>
      <c r="Z9" s="40"/>
      <c r="AA9" s="40"/>
      <c r="AB9" s="40"/>
    </row>
    <row r="10" customFormat="false" ht="14.25" hidden="true" customHeight="false" outlineLevel="0" collapsed="false">
      <c r="A10" s="20" t="s">
        <v>312</v>
      </c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2" t="s">
        <v>295</v>
      </c>
      <c r="P10" s="22" t="s">
        <v>291</v>
      </c>
      <c r="Q10" s="22"/>
      <c r="R10" s="22"/>
      <c r="S10" s="22"/>
      <c r="T10" s="22"/>
      <c r="U10" s="23"/>
      <c r="V10" s="23"/>
      <c r="W10" s="24" t="n">
        <v>151.21</v>
      </c>
      <c r="X10" s="40" t="s">
        <v>313</v>
      </c>
      <c r="Z10" s="40" t="n">
        <v>11968</v>
      </c>
    </row>
    <row r="11" customFormat="false" ht="14.25" hidden="true" customHeight="false" outlineLevel="0" collapsed="false">
      <c r="A11" s="16" t="s">
        <v>314</v>
      </c>
      <c r="B11" s="30" t="s">
        <v>284</v>
      </c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1" t="s">
        <v>295</v>
      </c>
      <c r="P11" s="31" t="s">
        <v>291</v>
      </c>
      <c r="Q11" s="31"/>
      <c r="R11" s="31" t="s">
        <v>315</v>
      </c>
      <c r="S11" s="31"/>
      <c r="T11" s="31"/>
      <c r="U11" s="32"/>
      <c r="V11" s="32"/>
      <c r="W11" s="33" t="n">
        <v>158.21</v>
      </c>
      <c r="X11" s="40" t="n">
        <v>14501</v>
      </c>
      <c r="Z11" s="40" t="n">
        <v>7237</v>
      </c>
    </row>
    <row r="12" s="29" customFormat="true" ht="14.25" hidden="false" customHeight="false" outlineLevel="0" collapsed="false">
      <c r="A12" s="25" t="s">
        <v>220</v>
      </c>
      <c r="B12" s="26" t="s">
        <v>288</v>
      </c>
      <c r="C12" s="26" t="s">
        <v>316</v>
      </c>
      <c r="D12" s="26" t="s">
        <v>317</v>
      </c>
      <c r="E12" s="41" t="s">
        <v>295</v>
      </c>
      <c r="F12" s="26" t="s">
        <v>291</v>
      </c>
      <c r="G12" s="26" t="s">
        <v>295</v>
      </c>
      <c r="H12" s="26" t="s">
        <v>295</v>
      </c>
      <c r="I12" s="26" t="s">
        <v>295</v>
      </c>
      <c r="J12" s="26" t="s">
        <v>295</v>
      </c>
      <c r="K12" s="26" t="s">
        <v>295</v>
      </c>
      <c r="L12" s="26" t="s">
        <v>318</v>
      </c>
      <c r="M12" s="26" t="s">
        <v>291</v>
      </c>
      <c r="N12" s="26" t="s">
        <v>291</v>
      </c>
      <c r="O12" s="27" t="s">
        <v>305</v>
      </c>
      <c r="P12" s="27" t="s">
        <v>285</v>
      </c>
      <c r="Q12" s="27" t="s">
        <v>285</v>
      </c>
      <c r="R12" s="27" t="s">
        <v>310</v>
      </c>
      <c r="S12" s="27" t="s">
        <v>319</v>
      </c>
      <c r="T12" s="27" t="s">
        <v>320</v>
      </c>
      <c r="U12" s="27" t="s">
        <v>320</v>
      </c>
      <c r="V12" s="27" t="n">
        <f aca="false">(10/400)*1000</f>
        <v>25</v>
      </c>
      <c r="W12" s="28" t="n">
        <v>167.2</v>
      </c>
      <c r="X12" s="40"/>
      <c r="Y12" s="40"/>
      <c r="Z12" s="40"/>
      <c r="AA12" s="40"/>
      <c r="AB12" s="40"/>
      <c r="AC12" s="40"/>
      <c r="AD12" s="40"/>
    </row>
    <row r="13" s="29" customFormat="true" ht="14.25" hidden="false" customHeight="false" outlineLevel="0" collapsed="false">
      <c r="A13" s="25" t="s">
        <v>321</v>
      </c>
      <c r="B13" s="26" t="s">
        <v>288</v>
      </c>
      <c r="C13" s="26" t="s">
        <v>322</v>
      </c>
      <c r="D13" s="26" t="s">
        <v>323</v>
      </c>
      <c r="E13" s="26" t="s">
        <v>295</v>
      </c>
      <c r="F13" s="26" t="s">
        <v>295</v>
      </c>
      <c r="G13" s="26" t="s">
        <v>295</v>
      </c>
      <c r="H13" s="26" t="s">
        <v>295</v>
      </c>
      <c r="I13" s="26" t="s">
        <v>295</v>
      </c>
      <c r="J13" s="26" t="s">
        <v>295</v>
      </c>
      <c r="K13" s="26" t="s">
        <v>295</v>
      </c>
      <c r="L13" s="26" t="s">
        <v>295</v>
      </c>
      <c r="M13" s="26" t="s">
        <v>295</v>
      </c>
      <c r="N13" s="26" t="s">
        <v>295</v>
      </c>
      <c r="O13" s="27" t="s">
        <v>305</v>
      </c>
      <c r="P13" s="27" t="s">
        <v>285</v>
      </c>
      <c r="Q13" s="27" t="s">
        <v>285</v>
      </c>
      <c r="R13" s="27" t="s">
        <v>324</v>
      </c>
      <c r="S13" s="27" t="s">
        <v>325</v>
      </c>
      <c r="T13" s="27" t="s">
        <v>325</v>
      </c>
      <c r="U13" s="27" t="s">
        <v>325</v>
      </c>
      <c r="V13" s="27" t="n">
        <f aca="false">(1/400)*1000</f>
        <v>2.5</v>
      </c>
      <c r="W13" s="28" t="n">
        <v>171.16</v>
      </c>
      <c r="X13" s="42"/>
    </row>
    <row r="14" customFormat="false" ht="14.25" hidden="true" customHeight="false" outlineLevel="0" collapsed="false">
      <c r="A14" s="20" t="s">
        <v>326</v>
      </c>
      <c r="B14" s="21" t="s">
        <v>284</v>
      </c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2" t="s">
        <v>285</v>
      </c>
      <c r="P14" s="22" t="s">
        <v>291</v>
      </c>
      <c r="Q14" s="22"/>
      <c r="R14" s="22" t="s">
        <v>327</v>
      </c>
      <c r="S14" s="22"/>
      <c r="T14" s="22"/>
      <c r="U14" s="23"/>
      <c r="V14" s="23"/>
      <c r="W14" s="24" t="n">
        <v>180.1</v>
      </c>
      <c r="X14" s="40" t="s">
        <v>313</v>
      </c>
    </row>
    <row r="15" s="29" customFormat="true" ht="14.25" hidden="false" customHeight="false" outlineLevel="0" collapsed="false">
      <c r="A15" s="25" t="s">
        <v>328</v>
      </c>
      <c r="B15" s="26" t="s">
        <v>288</v>
      </c>
      <c r="C15" s="26" t="s">
        <v>329</v>
      </c>
      <c r="D15" s="26" t="s">
        <v>330</v>
      </c>
      <c r="E15" s="26" t="s">
        <v>305</v>
      </c>
      <c r="F15" s="26" t="s">
        <v>331</v>
      </c>
      <c r="G15" s="26" t="s">
        <v>295</v>
      </c>
      <c r="H15" s="26" t="s">
        <v>295</v>
      </c>
      <c r="I15" s="26" t="s">
        <v>295</v>
      </c>
      <c r="J15" s="26" t="s">
        <v>295</v>
      </c>
      <c r="K15" s="26" t="s">
        <v>295</v>
      </c>
      <c r="L15" s="26" t="s">
        <v>295</v>
      </c>
      <c r="M15" s="26" t="s">
        <v>295</v>
      </c>
      <c r="N15" s="26" t="s">
        <v>295</v>
      </c>
      <c r="O15" s="27" t="s">
        <v>305</v>
      </c>
      <c r="P15" s="27" t="s">
        <v>285</v>
      </c>
      <c r="Q15" s="27" t="s">
        <v>285</v>
      </c>
      <c r="R15" s="27" t="s">
        <v>300</v>
      </c>
      <c r="S15" s="27" t="s">
        <v>332</v>
      </c>
      <c r="T15" s="27" t="s">
        <v>332</v>
      </c>
      <c r="U15" s="27" t="s">
        <v>332</v>
      </c>
      <c r="V15" s="27" t="s">
        <v>333</v>
      </c>
      <c r="W15" s="28" t="n">
        <v>182.15</v>
      </c>
      <c r="X15" s="42"/>
    </row>
    <row r="16" s="29" customFormat="true" ht="14.25" hidden="true" customHeight="false" outlineLevel="0" collapsed="false">
      <c r="A16" s="25" t="s">
        <v>334</v>
      </c>
      <c r="B16" s="26" t="s">
        <v>288</v>
      </c>
      <c r="C16" s="26" t="s">
        <v>335</v>
      </c>
      <c r="D16" s="26" t="s">
        <v>336</v>
      </c>
      <c r="E16" s="26" t="s">
        <v>291</v>
      </c>
      <c r="F16" s="26" t="s">
        <v>295</v>
      </c>
      <c r="G16" s="26" t="s">
        <v>295</v>
      </c>
      <c r="H16" s="26" t="s">
        <v>295</v>
      </c>
      <c r="I16" s="26" t="s">
        <v>295</v>
      </c>
      <c r="J16" s="26" t="s">
        <v>295</v>
      </c>
      <c r="K16" s="26" t="s">
        <v>295</v>
      </c>
      <c r="L16" s="26" t="s">
        <v>295</v>
      </c>
      <c r="M16" s="26" t="s">
        <v>295</v>
      </c>
      <c r="N16" s="26"/>
      <c r="O16" s="27"/>
      <c r="P16" s="27"/>
      <c r="Q16" s="27"/>
      <c r="R16" s="27"/>
      <c r="S16" s="27"/>
      <c r="T16" s="27"/>
      <c r="U16" s="27"/>
      <c r="V16" s="27"/>
      <c r="W16" s="28" t="n">
        <v>182.2</v>
      </c>
      <c r="X16" s="43"/>
    </row>
    <row r="17" s="29" customFormat="true" ht="14.25" hidden="true" customHeight="false" outlineLevel="0" collapsed="false">
      <c r="A17" s="44" t="s">
        <v>337</v>
      </c>
      <c r="B17" s="26" t="s">
        <v>288</v>
      </c>
      <c r="C17" s="26" t="s">
        <v>338</v>
      </c>
      <c r="D17" s="45" t="s">
        <v>339</v>
      </c>
      <c r="E17" s="45" t="s">
        <v>340</v>
      </c>
      <c r="F17" s="26" t="s">
        <v>331</v>
      </c>
      <c r="G17" s="26" t="s">
        <v>341</v>
      </c>
      <c r="H17" s="26" t="s">
        <v>295</v>
      </c>
      <c r="I17" s="26" t="s">
        <v>295</v>
      </c>
      <c r="J17" s="26" t="s">
        <v>318</v>
      </c>
      <c r="K17" s="26" t="s">
        <v>295</v>
      </c>
      <c r="L17" s="26" t="s">
        <v>295</v>
      </c>
      <c r="M17" s="26" t="s">
        <v>309</v>
      </c>
      <c r="N17" s="26" t="s">
        <v>291</v>
      </c>
      <c r="O17" s="27"/>
      <c r="P17" s="27"/>
      <c r="Q17" s="27"/>
      <c r="R17" s="27"/>
      <c r="S17" s="27"/>
      <c r="T17" s="27"/>
      <c r="U17" s="27"/>
      <c r="V17" s="27"/>
      <c r="W17" s="28" t="n">
        <v>182.2</v>
      </c>
    </row>
    <row r="18" s="29" customFormat="true" ht="14.25" hidden="false" customHeight="false" outlineLevel="0" collapsed="false">
      <c r="A18" s="25" t="s">
        <v>342</v>
      </c>
      <c r="B18" s="26" t="s">
        <v>288</v>
      </c>
      <c r="C18" s="26" t="s">
        <v>343</v>
      </c>
      <c r="D18" s="26" t="s">
        <v>344</v>
      </c>
      <c r="E18" s="26" t="s">
        <v>291</v>
      </c>
      <c r="F18" s="26" t="s">
        <v>291</v>
      </c>
      <c r="G18" s="26" t="s">
        <v>291</v>
      </c>
      <c r="H18" s="26" t="s">
        <v>295</v>
      </c>
      <c r="I18" s="26" t="s">
        <v>295</v>
      </c>
      <c r="J18" s="26" t="s">
        <v>295</v>
      </c>
      <c r="K18" s="26" t="s">
        <v>295</v>
      </c>
      <c r="L18" s="26" t="s">
        <v>295</v>
      </c>
      <c r="M18" s="26" t="s">
        <v>295</v>
      </c>
      <c r="N18" s="26" t="s">
        <v>295</v>
      </c>
      <c r="O18" s="27" t="s">
        <v>305</v>
      </c>
      <c r="P18" s="27" t="s">
        <v>285</v>
      </c>
      <c r="Q18" s="27" t="s">
        <v>285</v>
      </c>
      <c r="R18" s="27" t="s">
        <v>345</v>
      </c>
      <c r="S18" s="27" t="s">
        <v>298</v>
      </c>
      <c r="T18" s="27" t="s">
        <v>346</v>
      </c>
      <c r="U18" s="27" t="s">
        <v>347</v>
      </c>
      <c r="V18" s="27"/>
      <c r="W18" s="28" t="n">
        <v>191.3</v>
      </c>
    </row>
    <row r="19" s="29" customFormat="true" ht="14.25" hidden="false" customHeight="false" outlineLevel="0" collapsed="false">
      <c r="A19" s="25" t="s">
        <v>348</v>
      </c>
      <c r="B19" s="26" t="s">
        <v>288</v>
      </c>
      <c r="C19" s="26" t="s">
        <v>349</v>
      </c>
      <c r="D19" s="26" t="s">
        <v>350</v>
      </c>
      <c r="E19" s="26" t="s">
        <v>295</v>
      </c>
      <c r="F19" s="26" t="s">
        <v>295</v>
      </c>
      <c r="G19" s="26" t="s">
        <v>295</v>
      </c>
      <c r="H19" s="26" t="s">
        <v>295</v>
      </c>
      <c r="I19" s="26" t="s">
        <v>295</v>
      </c>
      <c r="J19" s="26" t="s">
        <v>295</v>
      </c>
      <c r="K19" s="26" t="s">
        <v>295</v>
      </c>
      <c r="L19" s="26" t="s">
        <v>295</v>
      </c>
      <c r="M19" s="26" t="s">
        <v>295</v>
      </c>
      <c r="N19" s="26" t="s">
        <v>295</v>
      </c>
      <c r="O19" s="27" t="s">
        <v>305</v>
      </c>
      <c r="P19" s="27" t="s">
        <v>285</v>
      </c>
      <c r="Q19" s="27" t="s">
        <v>285</v>
      </c>
      <c r="R19" s="27" t="s">
        <v>351</v>
      </c>
      <c r="S19" s="27" t="s">
        <v>352</v>
      </c>
      <c r="T19" s="27" t="s">
        <v>332</v>
      </c>
      <c r="U19" s="27" t="s">
        <v>332</v>
      </c>
      <c r="V19" s="27" t="s">
        <v>333</v>
      </c>
      <c r="W19" s="28" t="n">
        <v>194.19</v>
      </c>
      <c r="X19" s="15"/>
    </row>
    <row r="20" s="29" customFormat="true" ht="14.25" hidden="false" customHeight="false" outlineLevel="0" collapsed="false">
      <c r="A20" s="25" t="s">
        <v>353</v>
      </c>
      <c r="B20" s="26" t="s">
        <v>288</v>
      </c>
      <c r="C20" s="26" t="s">
        <v>354</v>
      </c>
      <c r="D20" s="26" t="s">
        <v>355</v>
      </c>
      <c r="E20" s="26" t="s">
        <v>291</v>
      </c>
      <c r="F20" s="26" t="s">
        <v>291</v>
      </c>
      <c r="G20" s="26" t="s">
        <v>291</v>
      </c>
      <c r="H20" s="26" t="s">
        <v>295</v>
      </c>
      <c r="I20" s="26" t="s">
        <v>295</v>
      </c>
      <c r="J20" s="26" t="s">
        <v>295</v>
      </c>
      <c r="K20" s="26" t="s">
        <v>295</v>
      </c>
      <c r="L20" s="26" t="s">
        <v>295</v>
      </c>
      <c r="M20" s="26" t="s">
        <v>291</v>
      </c>
      <c r="N20" s="26" t="s">
        <v>291</v>
      </c>
      <c r="O20" s="27" t="s">
        <v>285</v>
      </c>
      <c r="P20" s="27" t="s">
        <v>285</v>
      </c>
      <c r="Q20" s="27" t="s">
        <v>285</v>
      </c>
      <c r="R20" s="27" t="s">
        <v>324</v>
      </c>
      <c r="S20" s="27" t="s">
        <v>356</v>
      </c>
      <c r="T20" s="27" t="s">
        <v>319</v>
      </c>
      <c r="U20" s="27" t="s">
        <v>319</v>
      </c>
      <c r="W20" s="28" t="n">
        <v>203.2</v>
      </c>
    </row>
    <row r="21" s="29" customFormat="true" ht="14.25" hidden="false" customHeight="false" outlineLevel="0" collapsed="false">
      <c r="A21" s="44" t="s">
        <v>357</v>
      </c>
      <c r="B21" s="26" t="s">
        <v>288</v>
      </c>
      <c r="C21" s="26" t="s">
        <v>358</v>
      </c>
      <c r="D21" s="26" t="s">
        <v>359</v>
      </c>
      <c r="E21" s="26" t="s">
        <v>291</v>
      </c>
      <c r="F21" s="26" t="s">
        <v>291</v>
      </c>
      <c r="G21" s="26" t="s">
        <v>291</v>
      </c>
      <c r="H21" s="45" t="s">
        <v>360</v>
      </c>
      <c r="I21" s="45" t="s">
        <v>360</v>
      </c>
      <c r="J21" s="45" t="s">
        <v>360</v>
      </c>
      <c r="K21" s="45" t="s">
        <v>360</v>
      </c>
      <c r="L21" s="45" t="s">
        <v>360</v>
      </c>
      <c r="M21" s="45" t="s">
        <v>360</v>
      </c>
      <c r="N21" s="45" t="s">
        <v>360</v>
      </c>
      <c r="O21" s="27" t="s">
        <v>305</v>
      </c>
      <c r="P21" s="27" t="s">
        <v>285</v>
      </c>
      <c r="Q21" s="27" t="s">
        <v>285</v>
      </c>
      <c r="R21" s="27" t="s">
        <v>300</v>
      </c>
      <c r="S21" s="27" t="s">
        <v>332</v>
      </c>
      <c r="T21" s="27" t="s">
        <v>332</v>
      </c>
      <c r="U21" s="27" t="s">
        <v>332</v>
      </c>
      <c r="V21" s="27" t="s">
        <v>333</v>
      </c>
      <c r="W21" s="28" t="n">
        <v>206.18</v>
      </c>
    </row>
    <row r="22" customFormat="false" ht="14.25" hidden="true" customHeight="false" outlineLevel="0" collapsed="false">
      <c r="A22" s="20" t="s">
        <v>361</v>
      </c>
      <c r="B22" s="21" t="s">
        <v>284</v>
      </c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2" t="s">
        <v>285</v>
      </c>
      <c r="P22" s="22" t="s">
        <v>305</v>
      </c>
      <c r="Q22" s="22" t="s">
        <v>291</v>
      </c>
      <c r="R22" s="22" t="s">
        <v>293</v>
      </c>
      <c r="S22" s="22"/>
      <c r="T22" s="22"/>
      <c r="U22" s="23"/>
      <c r="V22" s="23"/>
      <c r="W22" s="24" t="n">
        <v>212.2</v>
      </c>
    </row>
    <row r="23" s="29" customFormat="true" ht="14.25" hidden="false" customHeight="false" outlineLevel="0" collapsed="false">
      <c r="A23" s="25" t="s">
        <v>362</v>
      </c>
      <c r="B23" s="26" t="s">
        <v>288</v>
      </c>
      <c r="C23" s="26" t="s">
        <v>363</v>
      </c>
      <c r="D23" s="26" t="s">
        <v>364</v>
      </c>
      <c r="E23" s="26" t="s">
        <v>291</v>
      </c>
      <c r="F23" s="26" t="s">
        <v>291</v>
      </c>
      <c r="G23" s="26" t="s">
        <v>295</v>
      </c>
      <c r="H23" s="26" t="s">
        <v>295</v>
      </c>
      <c r="I23" s="26" t="s">
        <v>295</v>
      </c>
      <c r="J23" s="26" t="s">
        <v>295</v>
      </c>
      <c r="K23" s="26" t="s">
        <v>295</v>
      </c>
      <c r="L23" s="26" t="s">
        <v>295</v>
      </c>
      <c r="M23" s="26" t="s">
        <v>295</v>
      </c>
      <c r="N23" s="26" t="s">
        <v>295</v>
      </c>
      <c r="O23" s="27" t="s">
        <v>305</v>
      </c>
      <c r="P23" s="27" t="s">
        <v>285</v>
      </c>
      <c r="Q23" s="27" t="s">
        <v>285</v>
      </c>
      <c r="R23" s="27" t="s">
        <v>300</v>
      </c>
      <c r="S23" s="27" t="s">
        <v>365</v>
      </c>
      <c r="T23" s="27" t="s">
        <v>365</v>
      </c>
      <c r="U23" s="27" t="s">
        <v>365</v>
      </c>
      <c r="V23" s="27"/>
      <c r="W23" s="28" t="n">
        <v>213.3</v>
      </c>
    </row>
    <row r="24" s="29" customFormat="true" ht="14.25" hidden="false" customHeight="false" outlineLevel="0" collapsed="false">
      <c r="A24" s="16" t="s">
        <v>218</v>
      </c>
      <c r="B24" s="26" t="s">
        <v>288</v>
      </c>
      <c r="C24" s="26" t="s">
        <v>366</v>
      </c>
      <c r="D24" s="26" t="s">
        <v>338</v>
      </c>
      <c r="E24" s="26" t="s">
        <v>295</v>
      </c>
      <c r="F24" s="26" t="s">
        <v>291</v>
      </c>
      <c r="G24" s="26" t="s">
        <v>295</v>
      </c>
      <c r="H24" s="26" t="s">
        <v>295</v>
      </c>
      <c r="I24" s="26" t="s">
        <v>295</v>
      </c>
      <c r="J24" s="26" t="s">
        <v>295</v>
      </c>
      <c r="K24" s="26" t="s">
        <v>295</v>
      </c>
      <c r="L24" s="26" t="s">
        <v>295</v>
      </c>
      <c r="M24" s="26" t="s">
        <v>295</v>
      </c>
      <c r="N24" s="26" t="s">
        <v>295</v>
      </c>
      <c r="O24" s="27" t="s">
        <v>291</v>
      </c>
      <c r="P24" s="27" t="s">
        <v>285</v>
      </c>
      <c r="Q24" s="27" t="s">
        <v>285</v>
      </c>
      <c r="R24" s="27" t="s">
        <v>367</v>
      </c>
      <c r="S24" s="27" t="s">
        <v>319</v>
      </c>
      <c r="T24" s="27" t="s">
        <v>319</v>
      </c>
      <c r="U24" s="27" t="s">
        <v>319</v>
      </c>
      <c r="V24" s="27" t="n">
        <f aca="false">(10/400)*1000</f>
        <v>25</v>
      </c>
      <c r="W24" s="28" t="n">
        <v>220.3</v>
      </c>
      <c r="X24" s="15"/>
    </row>
    <row r="25" s="29" customFormat="true" ht="14.25" hidden="false" customHeight="false" outlineLevel="0" collapsed="false">
      <c r="A25" s="25" t="s">
        <v>368</v>
      </c>
      <c r="B25" s="26" t="s">
        <v>288</v>
      </c>
      <c r="C25" s="26" t="s">
        <v>369</v>
      </c>
      <c r="D25" s="26" t="s">
        <v>370</v>
      </c>
      <c r="E25" s="26" t="s">
        <v>291</v>
      </c>
      <c r="F25" s="26" t="s">
        <v>331</v>
      </c>
      <c r="G25" s="26" t="s">
        <v>295</v>
      </c>
      <c r="H25" s="26" t="s">
        <v>295</v>
      </c>
      <c r="I25" s="26" t="s">
        <v>295</v>
      </c>
      <c r="J25" s="26" t="s">
        <v>295</v>
      </c>
      <c r="K25" s="26" t="s">
        <v>295</v>
      </c>
      <c r="L25" s="26" t="s">
        <v>295</v>
      </c>
      <c r="M25" s="26" t="s">
        <v>295</v>
      </c>
      <c r="N25" s="26" t="s">
        <v>295</v>
      </c>
      <c r="O25" s="27" t="s">
        <v>305</v>
      </c>
      <c r="P25" s="27" t="s">
        <v>285</v>
      </c>
      <c r="Q25" s="27" t="s">
        <v>285</v>
      </c>
      <c r="R25" s="27" t="s">
        <v>300</v>
      </c>
      <c r="S25" s="27" t="s">
        <v>319</v>
      </c>
      <c r="T25" s="27" t="s">
        <v>319</v>
      </c>
      <c r="U25" s="27" t="s">
        <v>319</v>
      </c>
      <c r="V25" s="27" t="s">
        <v>333</v>
      </c>
      <c r="W25" s="28" t="n">
        <v>222.2</v>
      </c>
    </row>
    <row r="26" s="29" customFormat="true" ht="14.25" hidden="false" customHeight="false" outlineLevel="0" collapsed="false">
      <c r="A26" s="44" t="s">
        <v>371</v>
      </c>
      <c r="B26" s="26" t="s">
        <v>288</v>
      </c>
      <c r="C26" s="26" t="s">
        <v>372</v>
      </c>
      <c r="D26" s="26" t="s">
        <v>373</v>
      </c>
      <c r="E26" s="26" t="s">
        <v>295</v>
      </c>
      <c r="F26" s="26" t="s">
        <v>331</v>
      </c>
      <c r="G26" s="26" t="s">
        <v>295</v>
      </c>
      <c r="H26" s="26" t="s">
        <v>295</v>
      </c>
      <c r="I26" s="26" t="s">
        <v>295</v>
      </c>
      <c r="J26" s="26" t="s">
        <v>295</v>
      </c>
      <c r="K26" s="26" t="s">
        <v>295</v>
      </c>
      <c r="L26" s="26" t="s">
        <v>295</v>
      </c>
      <c r="M26" s="26" t="s">
        <v>295</v>
      </c>
      <c r="N26" s="26" t="s">
        <v>295</v>
      </c>
      <c r="O26" s="27" t="s">
        <v>305</v>
      </c>
      <c r="P26" s="27" t="s">
        <v>285</v>
      </c>
      <c r="Q26" s="27" t="s">
        <v>285</v>
      </c>
      <c r="R26" s="27" t="s">
        <v>300</v>
      </c>
      <c r="S26" s="27" t="s">
        <v>332</v>
      </c>
      <c r="T26" s="27" t="s">
        <v>332</v>
      </c>
      <c r="U26" s="27" t="s">
        <v>332</v>
      </c>
      <c r="V26" s="27" t="n">
        <f aca="false">(5000/400)*1000</f>
        <v>12500</v>
      </c>
      <c r="W26" s="28" t="n">
        <v>222.2</v>
      </c>
      <c r="X26" s="15"/>
    </row>
    <row r="27" customFormat="false" ht="14.25" hidden="true" customHeight="false" outlineLevel="0" collapsed="false">
      <c r="A27" s="20" t="s">
        <v>374</v>
      </c>
      <c r="B27" s="21" t="s">
        <v>284</v>
      </c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2" t="s">
        <v>285</v>
      </c>
      <c r="P27" s="22" t="s">
        <v>305</v>
      </c>
      <c r="Q27" s="22"/>
      <c r="R27" s="22" t="s">
        <v>324</v>
      </c>
      <c r="S27" s="22"/>
      <c r="T27" s="22"/>
      <c r="U27" s="23"/>
      <c r="V27" s="23"/>
      <c r="W27" s="24" t="n">
        <v>223.2</v>
      </c>
    </row>
    <row r="28" s="29" customFormat="true" ht="14.25" hidden="false" customHeight="false" outlineLevel="0" collapsed="false">
      <c r="A28" s="25" t="s">
        <v>375</v>
      </c>
      <c r="B28" s="26" t="s">
        <v>288</v>
      </c>
      <c r="C28" s="26" t="s">
        <v>376</v>
      </c>
      <c r="D28" s="26" t="s">
        <v>377</v>
      </c>
      <c r="E28" s="26" t="s">
        <v>295</v>
      </c>
      <c r="F28" s="26" t="s">
        <v>295</v>
      </c>
      <c r="G28" s="26" t="s">
        <v>295</v>
      </c>
      <c r="H28" s="26" t="s">
        <v>295</v>
      </c>
      <c r="I28" s="26" t="s">
        <v>295</v>
      </c>
      <c r="J28" s="26" t="s">
        <v>295</v>
      </c>
      <c r="K28" s="26" t="s">
        <v>295</v>
      </c>
      <c r="L28" s="26" t="s">
        <v>295</v>
      </c>
      <c r="M28" s="26" t="s">
        <v>295</v>
      </c>
      <c r="N28" s="26" t="s">
        <v>295</v>
      </c>
      <c r="O28" s="27" t="s">
        <v>295</v>
      </c>
      <c r="P28" s="27" t="s">
        <v>285</v>
      </c>
      <c r="Q28" s="27" t="s">
        <v>285</v>
      </c>
      <c r="R28" s="27" t="s">
        <v>378</v>
      </c>
      <c r="S28" s="27" t="s">
        <v>319</v>
      </c>
      <c r="T28" s="27" t="s">
        <v>325</v>
      </c>
      <c r="U28" s="27" t="s">
        <v>320</v>
      </c>
      <c r="V28" s="27" t="n">
        <f aca="false">(20/400)*1000</f>
        <v>50</v>
      </c>
      <c r="W28" s="28" t="n">
        <v>228.2</v>
      </c>
      <c r="X28" s="15"/>
    </row>
    <row r="29" customFormat="false" ht="14.25" hidden="true" customHeight="false" outlineLevel="0" collapsed="false">
      <c r="A29" s="20" t="s">
        <v>379</v>
      </c>
      <c r="B29" s="21" t="s">
        <v>302</v>
      </c>
      <c r="C29" s="21" t="s">
        <v>380</v>
      </c>
      <c r="D29" s="21" t="s">
        <v>381</v>
      </c>
      <c r="E29" s="21" t="s">
        <v>295</v>
      </c>
      <c r="F29" s="46" t="s">
        <v>331</v>
      </c>
      <c r="G29" s="21" t="s">
        <v>295</v>
      </c>
      <c r="H29" s="21" t="s">
        <v>295</v>
      </c>
      <c r="I29" s="21" t="s">
        <v>295</v>
      </c>
      <c r="J29" s="21" t="s">
        <v>295</v>
      </c>
      <c r="K29" s="21" t="s">
        <v>295</v>
      </c>
      <c r="L29" s="21" t="s">
        <v>295</v>
      </c>
      <c r="M29" s="21" t="s">
        <v>382</v>
      </c>
      <c r="N29" s="21" t="s">
        <v>382</v>
      </c>
      <c r="O29" s="22"/>
      <c r="P29" s="22" t="s">
        <v>285</v>
      </c>
      <c r="Q29" s="22" t="s">
        <v>285</v>
      </c>
      <c r="R29" s="22" t="s">
        <v>300</v>
      </c>
      <c r="S29" s="22" t="s">
        <v>383</v>
      </c>
      <c r="T29" s="22" t="s">
        <v>383</v>
      </c>
      <c r="U29" s="23" t="s">
        <v>383</v>
      </c>
      <c r="V29" s="23"/>
      <c r="W29" s="22" t="n">
        <v>228.3</v>
      </c>
    </row>
    <row r="30" s="29" customFormat="true" ht="14.25" hidden="false" customHeight="false" outlineLevel="0" collapsed="false">
      <c r="A30" s="25" t="s">
        <v>384</v>
      </c>
      <c r="B30" s="26" t="s">
        <v>288</v>
      </c>
      <c r="C30" s="26" t="s">
        <v>385</v>
      </c>
      <c r="D30" s="26" t="s">
        <v>386</v>
      </c>
      <c r="E30" s="26" t="s">
        <v>291</v>
      </c>
      <c r="F30" s="26" t="s">
        <v>291</v>
      </c>
      <c r="G30" s="26" t="s">
        <v>295</v>
      </c>
      <c r="H30" s="26" t="s">
        <v>295</v>
      </c>
      <c r="I30" s="26" t="s">
        <v>295</v>
      </c>
      <c r="J30" s="26" t="s">
        <v>295</v>
      </c>
      <c r="K30" s="26" t="s">
        <v>295</v>
      </c>
      <c r="L30" s="26" t="s">
        <v>295</v>
      </c>
      <c r="M30" s="26" t="s">
        <v>295</v>
      </c>
      <c r="N30" s="26" t="s">
        <v>295</v>
      </c>
      <c r="O30" s="27" t="s">
        <v>295</v>
      </c>
      <c r="P30" s="27" t="s">
        <v>285</v>
      </c>
      <c r="Q30" s="27" t="s">
        <v>285</v>
      </c>
      <c r="R30" s="27" t="s">
        <v>345</v>
      </c>
      <c r="S30" s="27" t="s">
        <v>311</v>
      </c>
      <c r="T30" s="27" t="s">
        <v>311</v>
      </c>
      <c r="U30" s="27" t="s">
        <v>311</v>
      </c>
      <c r="V30" s="27"/>
      <c r="W30" s="28" t="n">
        <v>229.3</v>
      </c>
    </row>
    <row r="31" s="29" customFormat="true" ht="14.25" hidden="false" customHeight="false" outlineLevel="0" collapsed="false">
      <c r="A31" s="25" t="s">
        <v>387</v>
      </c>
      <c r="B31" s="26" t="s">
        <v>288</v>
      </c>
      <c r="C31" s="26" t="s">
        <v>388</v>
      </c>
      <c r="D31" s="26" t="s">
        <v>389</v>
      </c>
      <c r="E31" s="26" t="s">
        <v>295</v>
      </c>
      <c r="F31" s="26" t="s">
        <v>295</v>
      </c>
      <c r="G31" s="26" t="s">
        <v>295</v>
      </c>
      <c r="H31" s="26" t="s">
        <v>295</v>
      </c>
      <c r="I31" s="26" t="s">
        <v>295</v>
      </c>
      <c r="J31" s="26" t="s">
        <v>295</v>
      </c>
      <c r="K31" s="26" t="s">
        <v>295</v>
      </c>
      <c r="L31" s="26" t="s">
        <v>295</v>
      </c>
      <c r="M31" s="26" t="s">
        <v>295</v>
      </c>
      <c r="N31" s="26" t="s">
        <v>295</v>
      </c>
      <c r="O31" s="27" t="s">
        <v>285</v>
      </c>
      <c r="P31" s="27" t="s">
        <v>285</v>
      </c>
      <c r="Q31" s="27" t="s">
        <v>285</v>
      </c>
      <c r="R31" s="27" t="s">
        <v>324</v>
      </c>
      <c r="S31" s="27" t="s">
        <v>332</v>
      </c>
      <c r="T31" s="27" t="s">
        <v>332</v>
      </c>
      <c r="U31" s="27" t="s">
        <v>319</v>
      </c>
      <c r="V31" s="27" t="n">
        <f aca="false">(1000/400)*1000</f>
        <v>2500</v>
      </c>
      <c r="W31" s="28" t="n">
        <v>230.2</v>
      </c>
      <c r="X31" s="15"/>
    </row>
    <row r="32" customFormat="false" ht="14.25" hidden="true" customHeight="false" outlineLevel="0" collapsed="false">
      <c r="A32" s="47" t="s">
        <v>390</v>
      </c>
      <c r="B32" s="21" t="s">
        <v>302</v>
      </c>
      <c r="C32" s="21" t="s">
        <v>391</v>
      </c>
      <c r="D32" s="48" t="s">
        <v>392</v>
      </c>
      <c r="E32" s="21" t="s">
        <v>291</v>
      </c>
      <c r="F32" s="21" t="s">
        <v>291</v>
      </c>
      <c r="G32" s="21" t="s">
        <v>291</v>
      </c>
      <c r="H32" s="21" t="s">
        <v>291</v>
      </c>
      <c r="I32" s="21" t="s">
        <v>291</v>
      </c>
      <c r="J32" s="21" t="s">
        <v>291</v>
      </c>
      <c r="K32" s="21" t="s">
        <v>291</v>
      </c>
      <c r="L32" s="21" t="s">
        <v>291</v>
      </c>
      <c r="M32" s="21" t="s">
        <v>291</v>
      </c>
      <c r="N32" s="21" t="s">
        <v>291</v>
      </c>
      <c r="O32" s="22" t="s">
        <v>295</v>
      </c>
      <c r="P32" s="22" t="s">
        <v>305</v>
      </c>
      <c r="Q32" s="22"/>
      <c r="R32" s="22" t="s">
        <v>393</v>
      </c>
      <c r="S32" s="22"/>
      <c r="T32" s="22"/>
      <c r="U32" s="23"/>
      <c r="V32" s="23"/>
      <c r="W32" s="24" t="n">
        <v>230.3</v>
      </c>
    </row>
    <row r="33" s="29" customFormat="true" ht="14.25" hidden="false" customHeight="false" outlineLevel="0" collapsed="false">
      <c r="A33" s="25" t="s">
        <v>394</v>
      </c>
      <c r="B33" s="26" t="s">
        <v>288</v>
      </c>
      <c r="C33" s="26" t="s">
        <v>395</v>
      </c>
      <c r="D33" s="26" t="s">
        <v>396</v>
      </c>
      <c r="E33" s="26" t="s">
        <v>291</v>
      </c>
      <c r="F33" s="26" t="s">
        <v>291</v>
      </c>
      <c r="G33" s="26" t="s">
        <v>295</v>
      </c>
      <c r="H33" s="26" t="s">
        <v>295</v>
      </c>
      <c r="I33" s="26" t="s">
        <v>295</v>
      </c>
      <c r="J33" s="26" t="s">
        <v>295</v>
      </c>
      <c r="K33" s="26" t="s">
        <v>295</v>
      </c>
      <c r="L33" s="26" t="s">
        <v>295</v>
      </c>
      <c r="M33" s="26" t="s">
        <v>295</v>
      </c>
      <c r="N33" s="26" t="s">
        <v>295</v>
      </c>
      <c r="O33" s="27" t="s">
        <v>285</v>
      </c>
      <c r="P33" s="27" t="s">
        <v>285</v>
      </c>
      <c r="Q33" s="27" t="s">
        <v>285</v>
      </c>
      <c r="R33" s="27" t="s">
        <v>397</v>
      </c>
      <c r="S33" s="27" t="s">
        <v>298</v>
      </c>
      <c r="T33" s="27" t="s">
        <v>298</v>
      </c>
      <c r="U33" s="27" t="s">
        <v>298</v>
      </c>
      <c r="V33" s="27"/>
      <c r="W33" s="28" t="n">
        <v>231.2</v>
      </c>
    </row>
    <row r="34" s="29" customFormat="true" ht="14.25" hidden="false" customHeight="false" outlineLevel="0" collapsed="false">
      <c r="A34" s="25" t="s">
        <v>398</v>
      </c>
      <c r="B34" s="26" t="s">
        <v>288</v>
      </c>
      <c r="C34" s="26" t="s">
        <v>399</v>
      </c>
      <c r="D34" s="26" t="s">
        <v>344</v>
      </c>
      <c r="E34" s="26" t="s">
        <v>295</v>
      </c>
      <c r="F34" s="26" t="s">
        <v>295</v>
      </c>
      <c r="G34" s="26" t="s">
        <v>295</v>
      </c>
      <c r="H34" s="26" t="s">
        <v>295</v>
      </c>
      <c r="I34" s="26" t="s">
        <v>295</v>
      </c>
      <c r="J34" s="26" t="s">
        <v>295</v>
      </c>
      <c r="K34" s="26" t="s">
        <v>295</v>
      </c>
      <c r="L34" s="26" t="s">
        <v>295</v>
      </c>
      <c r="M34" s="26" t="s">
        <v>295</v>
      </c>
      <c r="N34" s="26" t="s">
        <v>295</v>
      </c>
      <c r="O34" s="27" t="s">
        <v>285</v>
      </c>
      <c r="P34" s="27" t="s">
        <v>285</v>
      </c>
      <c r="Q34" s="27" t="s">
        <v>285</v>
      </c>
      <c r="R34" s="27" t="s">
        <v>400</v>
      </c>
      <c r="S34" s="27" t="s">
        <v>319</v>
      </c>
      <c r="T34" s="27" t="s">
        <v>319</v>
      </c>
      <c r="U34" s="27" t="s">
        <v>319</v>
      </c>
      <c r="V34" s="27" t="n">
        <f aca="false">(10/400)*1000</f>
        <v>25</v>
      </c>
      <c r="W34" s="28" t="n">
        <v>233.1</v>
      </c>
      <c r="X34" s="15"/>
    </row>
    <row r="35" s="29" customFormat="true" ht="14.25" hidden="false" customHeight="false" outlineLevel="0" collapsed="false">
      <c r="A35" s="25" t="s">
        <v>401</v>
      </c>
      <c r="B35" s="26" t="s">
        <v>288</v>
      </c>
      <c r="C35" s="26" t="s">
        <v>364</v>
      </c>
      <c r="D35" s="26" t="s">
        <v>402</v>
      </c>
      <c r="E35" s="26" t="s">
        <v>295</v>
      </c>
      <c r="F35" s="26" t="s">
        <v>295</v>
      </c>
      <c r="G35" s="26" t="s">
        <v>295</v>
      </c>
      <c r="H35" s="26" t="s">
        <v>295</v>
      </c>
      <c r="I35" s="26" t="s">
        <v>295</v>
      </c>
      <c r="J35" s="26" t="s">
        <v>295</v>
      </c>
      <c r="K35" s="26" t="s">
        <v>295</v>
      </c>
      <c r="L35" s="26" t="s">
        <v>295</v>
      </c>
      <c r="M35" s="26" t="s">
        <v>295</v>
      </c>
      <c r="N35" s="26" t="s">
        <v>295</v>
      </c>
      <c r="O35" s="29" t="s">
        <v>305</v>
      </c>
      <c r="P35" s="29" t="s">
        <v>285</v>
      </c>
      <c r="Q35" s="29" t="s">
        <v>285</v>
      </c>
      <c r="R35" s="29" t="s">
        <v>324</v>
      </c>
      <c r="S35" s="29" t="s">
        <v>332</v>
      </c>
      <c r="T35" s="29" t="s">
        <v>332</v>
      </c>
      <c r="U35" s="29" t="s">
        <v>332</v>
      </c>
      <c r="V35" s="29" t="n">
        <f aca="false">(70/400)*1000</f>
        <v>175</v>
      </c>
      <c r="W35" s="49" t="n">
        <v>236.3</v>
      </c>
      <c r="X35" s="15"/>
    </row>
    <row r="36" s="29" customFormat="true" ht="14.25" hidden="false" customHeight="false" outlineLevel="0" collapsed="false">
      <c r="A36" s="44" t="s">
        <v>403</v>
      </c>
      <c r="B36" s="26" t="s">
        <v>288</v>
      </c>
      <c r="C36" s="26" t="s">
        <v>404</v>
      </c>
      <c r="D36" s="26" t="s">
        <v>405</v>
      </c>
      <c r="E36" s="26" t="s">
        <v>295</v>
      </c>
      <c r="F36" s="26" t="s">
        <v>291</v>
      </c>
      <c r="G36" s="26" t="s">
        <v>295</v>
      </c>
      <c r="H36" s="26" t="s">
        <v>291</v>
      </c>
      <c r="I36" s="26" t="s">
        <v>291</v>
      </c>
      <c r="J36" s="26" t="s">
        <v>291</v>
      </c>
      <c r="K36" s="26" t="s">
        <v>291</v>
      </c>
      <c r="L36" s="26" t="s">
        <v>291</v>
      </c>
      <c r="M36" s="26" t="s">
        <v>291</v>
      </c>
      <c r="N36" s="26" t="s">
        <v>291</v>
      </c>
      <c r="O36" s="29" t="s">
        <v>285</v>
      </c>
      <c r="P36" s="29" t="s">
        <v>295</v>
      </c>
      <c r="Q36" s="29" t="s">
        <v>295</v>
      </c>
      <c r="R36" s="29" t="s">
        <v>406</v>
      </c>
      <c r="S36" s="29" t="s">
        <v>319</v>
      </c>
      <c r="T36" s="29" t="s">
        <v>319</v>
      </c>
      <c r="U36" s="29" t="s">
        <v>319</v>
      </c>
      <c r="V36" s="29" t="n">
        <f aca="false">(20/400)*1000</f>
        <v>50</v>
      </c>
      <c r="W36" s="49" t="n">
        <v>239.3</v>
      </c>
      <c r="X36" s="15"/>
    </row>
    <row r="37" s="29" customFormat="true" ht="14.25" hidden="false" customHeight="false" outlineLevel="0" collapsed="false">
      <c r="A37" s="25" t="s">
        <v>407</v>
      </c>
      <c r="B37" s="26" t="s">
        <v>288</v>
      </c>
      <c r="C37" s="26" t="s">
        <v>408</v>
      </c>
      <c r="D37" s="26" t="s">
        <v>344</v>
      </c>
      <c r="E37" s="26" t="s">
        <v>295</v>
      </c>
      <c r="F37" s="26" t="s">
        <v>291</v>
      </c>
      <c r="G37" s="26" t="s">
        <v>291</v>
      </c>
      <c r="H37" s="26" t="s">
        <v>295</v>
      </c>
      <c r="I37" s="26" t="s">
        <v>295</v>
      </c>
      <c r="J37" s="26" t="s">
        <v>295</v>
      </c>
      <c r="K37" s="26" t="s">
        <v>295</v>
      </c>
      <c r="L37" s="26" t="s">
        <v>295</v>
      </c>
      <c r="M37" s="26" t="s">
        <v>295</v>
      </c>
      <c r="N37" s="26" t="s">
        <v>295</v>
      </c>
      <c r="O37" s="29" t="s">
        <v>305</v>
      </c>
      <c r="P37" s="29" t="s">
        <v>285</v>
      </c>
      <c r="Q37" s="29" t="s">
        <v>285</v>
      </c>
      <c r="R37" s="29" t="s">
        <v>400</v>
      </c>
      <c r="S37" s="29" t="s">
        <v>319</v>
      </c>
      <c r="T37" s="29" t="s">
        <v>319</v>
      </c>
      <c r="U37" s="29" t="s">
        <v>319</v>
      </c>
      <c r="V37" s="29" t="n">
        <f aca="false">(30/400)*1000</f>
        <v>75</v>
      </c>
      <c r="W37" s="49" t="n">
        <v>241.3</v>
      </c>
      <c r="X37" s="15"/>
    </row>
    <row r="38" s="29" customFormat="true" ht="14.25" hidden="false" customHeight="false" outlineLevel="0" collapsed="false">
      <c r="A38" s="25" t="s">
        <v>409</v>
      </c>
      <c r="B38" s="26" t="s">
        <v>288</v>
      </c>
      <c r="C38" s="26" t="s">
        <v>410</v>
      </c>
      <c r="D38" s="26" t="s">
        <v>411</v>
      </c>
      <c r="E38" s="26" t="s">
        <v>291</v>
      </c>
      <c r="F38" s="26" t="s">
        <v>291</v>
      </c>
      <c r="G38" s="26" t="s">
        <v>295</v>
      </c>
      <c r="H38" s="26" t="s">
        <v>295</v>
      </c>
      <c r="I38" s="26" t="s">
        <v>295</v>
      </c>
      <c r="J38" s="26" t="s">
        <v>295</v>
      </c>
      <c r="K38" s="26" t="s">
        <v>295</v>
      </c>
      <c r="L38" s="26" t="s">
        <v>295</v>
      </c>
      <c r="M38" s="26" t="s">
        <v>295</v>
      </c>
      <c r="N38" s="26" t="s">
        <v>295</v>
      </c>
      <c r="O38" s="29" t="s">
        <v>305</v>
      </c>
      <c r="P38" s="29" t="s">
        <v>285</v>
      </c>
      <c r="Q38" s="29" t="s">
        <v>285</v>
      </c>
      <c r="R38" s="29" t="s">
        <v>412</v>
      </c>
      <c r="S38" s="29" t="s">
        <v>298</v>
      </c>
      <c r="T38" s="29" t="s">
        <v>346</v>
      </c>
      <c r="U38" s="29" t="s">
        <v>347</v>
      </c>
      <c r="W38" s="49" t="n">
        <v>245.3</v>
      </c>
    </row>
    <row r="39" customFormat="false" ht="14.25" hidden="true" customHeight="false" outlineLevel="0" collapsed="false">
      <c r="A39" s="20" t="s">
        <v>413</v>
      </c>
      <c r="B39" s="21" t="s">
        <v>284</v>
      </c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50" t="s">
        <v>285</v>
      </c>
      <c r="P39" s="50" t="s">
        <v>291</v>
      </c>
      <c r="Q39" s="50"/>
      <c r="R39" s="50" t="s">
        <v>414</v>
      </c>
      <c r="S39" s="50"/>
      <c r="T39" s="50"/>
      <c r="U39" s="51"/>
      <c r="V39" s="51"/>
      <c r="W39" s="52" t="n">
        <v>248.3</v>
      </c>
    </row>
    <row r="40" s="29" customFormat="true" ht="14.25" hidden="true" customHeight="false" outlineLevel="0" collapsed="false">
      <c r="A40" s="44" t="s">
        <v>415</v>
      </c>
      <c r="B40" s="26" t="s">
        <v>288</v>
      </c>
      <c r="C40" s="26" t="s">
        <v>416</v>
      </c>
      <c r="D40" s="26" t="s">
        <v>417</v>
      </c>
      <c r="E40" s="45" t="s">
        <v>418</v>
      </c>
      <c r="F40" s="29" t="s">
        <v>291</v>
      </c>
      <c r="G40" s="26" t="s">
        <v>291</v>
      </c>
      <c r="H40" s="26" t="s">
        <v>291</v>
      </c>
      <c r="I40" s="26" t="s">
        <v>291</v>
      </c>
      <c r="J40" s="26" t="s">
        <v>291</v>
      </c>
      <c r="K40" s="26" t="s">
        <v>291</v>
      </c>
      <c r="L40" s="26" t="s">
        <v>291</v>
      </c>
      <c r="M40" s="26" t="s">
        <v>291</v>
      </c>
      <c r="N40" s="26" t="s">
        <v>291</v>
      </c>
      <c r="O40" s="29" t="s">
        <v>285</v>
      </c>
      <c r="P40" s="29" t="s">
        <v>291</v>
      </c>
      <c r="R40" s="29" t="s">
        <v>419</v>
      </c>
      <c r="W40" s="49" t="n">
        <v>249.3</v>
      </c>
    </row>
    <row r="41" customFormat="false" ht="14.25" hidden="true" customHeight="false" outlineLevel="0" collapsed="false">
      <c r="A41" s="20" t="s">
        <v>420</v>
      </c>
      <c r="B41" s="21" t="s">
        <v>284</v>
      </c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50" t="s">
        <v>285</v>
      </c>
      <c r="P41" s="50" t="s">
        <v>291</v>
      </c>
      <c r="Q41" s="50"/>
      <c r="R41" s="50" t="s">
        <v>419</v>
      </c>
      <c r="S41" s="50"/>
      <c r="T41" s="50"/>
      <c r="U41" s="51"/>
      <c r="V41" s="51"/>
      <c r="W41" s="52" t="n">
        <v>249.3</v>
      </c>
    </row>
    <row r="42" customFormat="false" ht="14.25" hidden="true" customHeight="false" outlineLevel="0" collapsed="false">
      <c r="A42" s="16" t="s">
        <v>421</v>
      </c>
      <c r="B42" s="30" t="s">
        <v>284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15" t="s">
        <v>285</v>
      </c>
      <c r="P42" s="15" t="s">
        <v>305</v>
      </c>
      <c r="Q42" s="15"/>
      <c r="R42" s="15" t="s">
        <v>422</v>
      </c>
      <c r="S42" s="15"/>
      <c r="T42" s="15"/>
      <c r="U42" s="53"/>
      <c r="V42" s="53"/>
      <c r="W42" s="54" t="n">
        <v>250.3</v>
      </c>
    </row>
    <row r="43" s="15" customFormat="true" ht="14.25" hidden="false" customHeight="false" outlineLevel="0" collapsed="false">
      <c r="A43" s="16" t="s">
        <v>423</v>
      </c>
      <c r="B43" s="30" t="s">
        <v>288</v>
      </c>
      <c r="C43" s="30" t="s">
        <v>424</v>
      </c>
      <c r="D43" s="30" t="s">
        <v>425</v>
      </c>
      <c r="E43" s="30" t="s">
        <v>295</v>
      </c>
      <c r="F43" s="30" t="s">
        <v>291</v>
      </c>
      <c r="G43" s="30" t="s">
        <v>295</v>
      </c>
      <c r="H43" s="30" t="s">
        <v>295</v>
      </c>
      <c r="I43" s="30" t="s">
        <v>295</v>
      </c>
      <c r="J43" s="30" t="s">
        <v>295</v>
      </c>
      <c r="K43" s="30" t="s">
        <v>295</v>
      </c>
      <c r="L43" s="30" t="s">
        <v>295</v>
      </c>
      <c r="M43" s="30" t="s">
        <v>295</v>
      </c>
      <c r="N43" s="45" t="s">
        <v>426</v>
      </c>
      <c r="O43" s="15" t="s">
        <v>305</v>
      </c>
      <c r="P43" s="15" t="s">
        <v>285</v>
      </c>
      <c r="Q43" s="15" t="s">
        <v>285</v>
      </c>
      <c r="R43" s="15" t="s">
        <v>427</v>
      </c>
      <c r="S43" s="15" t="s">
        <v>332</v>
      </c>
      <c r="T43" s="15" t="s">
        <v>332</v>
      </c>
      <c r="U43" s="15" t="s">
        <v>332</v>
      </c>
      <c r="V43" s="15" t="n">
        <f aca="false">(70/400)*1000</f>
        <v>175</v>
      </c>
      <c r="W43" s="55" t="n">
        <v>250.3</v>
      </c>
    </row>
    <row r="44" customFormat="false" ht="14.25" hidden="true" customHeight="false" outlineLevel="0" collapsed="false">
      <c r="A44" s="20" t="s">
        <v>428</v>
      </c>
      <c r="B44" s="21" t="s">
        <v>302</v>
      </c>
      <c r="C44" s="21" t="s">
        <v>364</v>
      </c>
      <c r="D44" s="21" t="s">
        <v>429</v>
      </c>
      <c r="E44" s="21" t="s">
        <v>295</v>
      </c>
      <c r="F44" s="21" t="s">
        <v>291</v>
      </c>
      <c r="G44" s="21" t="s">
        <v>295</v>
      </c>
      <c r="H44" s="21" t="s">
        <v>295</v>
      </c>
      <c r="I44" s="21" t="s">
        <v>295</v>
      </c>
      <c r="J44" s="21" t="s">
        <v>295</v>
      </c>
      <c r="K44" s="21" t="s">
        <v>295</v>
      </c>
      <c r="L44" s="21" t="s">
        <v>295</v>
      </c>
      <c r="M44" s="21" t="s">
        <v>295</v>
      </c>
      <c r="N44" s="21" t="s">
        <v>295</v>
      </c>
      <c r="O44" s="56" t="s">
        <v>291</v>
      </c>
      <c r="P44" s="56" t="s">
        <v>285</v>
      </c>
      <c r="Q44" s="56" t="s">
        <v>285</v>
      </c>
      <c r="R44" s="56" t="s">
        <v>324</v>
      </c>
      <c r="S44" s="56" t="s">
        <v>298</v>
      </c>
      <c r="T44" s="56" t="s">
        <v>298</v>
      </c>
      <c r="U44" s="57" t="s">
        <v>298</v>
      </c>
      <c r="V44" s="51"/>
      <c r="W44" s="50" t="n">
        <v>250.3</v>
      </c>
    </row>
    <row r="45" customFormat="false" ht="14.25" hidden="false" customHeight="false" outlineLevel="0" collapsed="false">
      <c r="A45" s="44" t="s">
        <v>430</v>
      </c>
      <c r="B45" s="30" t="s">
        <v>288</v>
      </c>
      <c r="C45" s="30" t="s">
        <v>431</v>
      </c>
      <c r="D45" s="30" t="s">
        <v>432</v>
      </c>
      <c r="E45" s="45" t="s">
        <v>433</v>
      </c>
      <c r="F45" s="26" t="s">
        <v>331</v>
      </c>
      <c r="G45" s="30" t="s">
        <v>295</v>
      </c>
      <c r="H45" s="30" t="s">
        <v>295</v>
      </c>
      <c r="I45" s="30" t="s">
        <v>295</v>
      </c>
      <c r="J45" s="30" t="s">
        <v>295</v>
      </c>
      <c r="K45" s="30" t="s">
        <v>295</v>
      </c>
      <c r="L45" s="30" t="s">
        <v>295</v>
      </c>
      <c r="M45" s="30" t="s">
        <v>291</v>
      </c>
      <c r="N45" s="30" t="s">
        <v>291</v>
      </c>
      <c r="O45" s="15" t="s">
        <v>305</v>
      </c>
      <c r="P45" s="15" t="s">
        <v>285</v>
      </c>
      <c r="Q45" s="15" t="s">
        <v>285</v>
      </c>
      <c r="R45" s="15" t="s">
        <v>324</v>
      </c>
      <c r="S45" s="15" t="s">
        <v>319</v>
      </c>
      <c r="T45" s="15" t="s">
        <v>319</v>
      </c>
      <c r="U45" s="53" t="s">
        <v>319</v>
      </c>
      <c r="V45" s="53" t="n">
        <f aca="false">(20/400)*1000</f>
        <v>50</v>
      </c>
      <c r="W45" s="55" t="n">
        <v>252.3</v>
      </c>
    </row>
    <row r="46" customFormat="false" ht="14.25" hidden="true" customHeight="false" outlineLevel="0" collapsed="false">
      <c r="A46" s="16" t="s">
        <v>434</v>
      </c>
      <c r="B46" s="30" t="s">
        <v>284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15" t="s">
        <v>285</v>
      </c>
      <c r="P46" s="15" t="s">
        <v>291</v>
      </c>
      <c r="Q46" s="15"/>
      <c r="R46" s="15" t="s">
        <v>286</v>
      </c>
      <c r="S46" s="15"/>
      <c r="T46" s="15"/>
      <c r="U46" s="53"/>
      <c r="V46" s="53"/>
      <c r="W46" s="54" t="n">
        <v>253.3</v>
      </c>
    </row>
    <row r="47" customFormat="false" ht="14.25" hidden="false" customHeight="false" outlineLevel="0" collapsed="false">
      <c r="A47" s="16" t="s">
        <v>435</v>
      </c>
      <c r="B47" s="30" t="s">
        <v>288</v>
      </c>
      <c r="C47" s="30" t="s">
        <v>436</v>
      </c>
      <c r="D47" s="30" t="s">
        <v>437</v>
      </c>
      <c r="E47" s="30" t="s">
        <v>295</v>
      </c>
      <c r="F47" s="30" t="s">
        <v>295</v>
      </c>
      <c r="G47" s="30" t="s">
        <v>295</v>
      </c>
      <c r="H47" s="30" t="s">
        <v>295</v>
      </c>
      <c r="I47" s="30" t="s">
        <v>295</v>
      </c>
      <c r="J47" s="30" t="s">
        <v>295</v>
      </c>
      <c r="K47" s="30" t="s">
        <v>295</v>
      </c>
      <c r="L47" s="30" t="s">
        <v>295</v>
      </c>
      <c r="M47" s="30" t="s">
        <v>295</v>
      </c>
      <c r="N47" s="30" t="s">
        <v>295</v>
      </c>
      <c r="O47" s="15" t="s">
        <v>295</v>
      </c>
      <c r="P47" s="15" t="s">
        <v>285</v>
      </c>
      <c r="Q47" s="15" t="s">
        <v>285</v>
      </c>
      <c r="R47" s="15" t="s">
        <v>324</v>
      </c>
      <c r="S47" s="15" t="s">
        <v>319</v>
      </c>
      <c r="T47" s="15" t="s">
        <v>319</v>
      </c>
      <c r="U47" s="53" t="s">
        <v>319</v>
      </c>
      <c r="V47" s="53" t="n">
        <f aca="false">(30/400)*1000</f>
        <v>75</v>
      </c>
      <c r="W47" s="55" t="n">
        <v>253.3</v>
      </c>
    </row>
    <row r="48" customFormat="false" ht="14.25" hidden="false" customHeight="false" outlineLevel="0" collapsed="false">
      <c r="A48" s="16" t="s">
        <v>438</v>
      </c>
      <c r="B48" s="30" t="s">
        <v>288</v>
      </c>
      <c r="C48" s="30" t="s">
        <v>439</v>
      </c>
      <c r="D48" s="30" t="s">
        <v>369</v>
      </c>
      <c r="E48" s="30" t="s">
        <v>295</v>
      </c>
      <c r="F48" s="30" t="s">
        <v>295</v>
      </c>
      <c r="G48" s="30" t="s">
        <v>295</v>
      </c>
      <c r="H48" s="30" t="s">
        <v>295</v>
      </c>
      <c r="I48" s="30" t="s">
        <v>295</v>
      </c>
      <c r="J48" s="30" t="s">
        <v>295</v>
      </c>
      <c r="K48" s="30" t="s">
        <v>295</v>
      </c>
      <c r="L48" s="30" t="s">
        <v>295</v>
      </c>
      <c r="M48" s="30" t="s">
        <v>295</v>
      </c>
      <c r="N48" s="30" t="s">
        <v>295</v>
      </c>
      <c r="O48" s="58" t="s">
        <v>285</v>
      </c>
      <c r="P48" s="58" t="s">
        <v>285</v>
      </c>
      <c r="Q48" s="58" t="s">
        <v>285</v>
      </c>
      <c r="R48" s="58" t="s">
        <v>324</v>
      </c>
      <c r="S48" s="58" t="s">
        <v>332</v>
      </c>
      <c r="T48" s="58" t="s">
        <v>332</v>
      </c>
      <c r="U48" s="59" t="s">
        <v>332</v>
      </c>
      <c r="V48" s="53" t="n">
        <f aca="false">(200/400)*1000</f>
        <v>500</v>
      </c>
      <c r="W48" s="55" t="n">
        <v>254.2</v>
      </c>
    </row>
    <row r="49" customFormat="false" ht="14.25" hidden="false" customHeight="false" outlineLevel="0" collapsed="false">
      <c r="A49" s="16" t="s">
        <v>440</v>
      </c>
      <c r="B49" s="30" t="s">
        <v>288</v>
      </c>
      <c r="C49" s="30" t="s">
        <v>441</v>
      </c>
      <c r="D49" s="30" t="s">
        <v>442</v>
      </c>
      <c r="E49" s="30" t="s">
        <v>295</v>
      </c>
      <c r="F49" s="30" t="s">
        <v>295</v>
      </c>
      <c r="G49" s="30" t="s">
        <v>295</v>
      </c>
      <c r="H49" s="30" t="s">
        <v>295</v>
      </c>
      <c r="I49" s="30" t="s">
        <v>295</v>
      </c>
      <c r="J49" s="30" t="s">
        <v>295</v>
      </c>
      <c r="K49" s="30" t="s">
        <v>295</v>
      </c>
      <c r="L49" s="30" t="s">
        <v>295</v>
      </c>
      <c r="M49" s="30" t="s">
        <v>295</v>
      </c>
      <c r="N49" s="30" t="s">
        <v>295</v>
      </c>
      <c r="O49" s="15" t="s">
        <v>305</v>
      </c>
      <c r="P49" s="15" t="s">
        <v>285</v>
      </c>
      <c r="Q49" s="15" t="s">
        <v>285</v>
      </c>
      <c r="R49" s="15" t="s">
        <v>345</v>
      </c>
      <c r="S49" s="15" t="s">
        <v>443</v>
      </c>
      <c r="T49" s="15" t="s">
        <v>443</v>
      </c>
      <c r="U49" s="53" t="s">
        <v>443</v>
      </c>
      <c r="V49" s="53" t="n">
        <f aca="false">(20/400)*1000</f>
        <v>50</v>
      </c>
      <c r="W49" s="55" t="n">
        <v>255.6</v>
      </c>
    </row>
    <row r="50" customFormat="false" ht="14.25" hidden="false" customHeight="false" outlineLevel="0" collapsed="false">
      <c r="A50" s="16" t="s">
        <v>444</v>
      </c>
      <c r="B50" s="30" t="s">
        <v>288</v>
      </c>
      <c r="C50" s="30" t="s">
        <v>445</v>
      </c>
      <c r="D50" s="30" t="s">
        <v>446</v>
      </c>
      <c r="E50" s="30" t="s">
        <v>291</v>
      </c>
      <c r="F50" s="30" t="s">
        <v>291</v>
      </c>
      <c r="G50" s="30" t="s">
        <v>295</v>
      </c>
      <c r="H50" s="30" t="s">
        <v>295</v>
      </c>
      <c r="I50" s="30" t="s">
        <v>295</v>
      </c>
      <c r="J50" s="30" t="s">
        <v>295</v>
      </c>
      <c r="K50" s="30" t="s">
        <v>295</v>
      </c>
      <c r="L50" s="30" t="s">
        <v>295</v>
      </c>
      <c r="M50" s="30" t="s">
        <v>295</v>
      </c>
      <c r="N50" s="30" t="s">
        <v>295</v>
      </c>
      <c r="O50" s="58" t="s">
        <v>285</v>
      </c>
      <c r="P50" s="58" t="s">
        <v>285</v>
      </c>
      <c r="Q50" s="58" t="s">
        <v>285</v>
      </c>
      <c r="R50" s="58" t="s">
        <v>324</v>
      </c>
      <c r="S50" s="58" t="s">
        <v>298</v>
      </c>
      <c r="T50" s="58" t="s">
        <v>298</v>
      </c>
      <c r="U50" s="59" t="s">
        <v>298</v>
      </c>
      <c r="V50" s="53"/>
      <c r="W50" s="55" t="n">
        <v>256.1</v>
      </c>
    </row>
    <row r="51" customFormat="false" ht="14.25" hidden="true" customHeight="false" outlineLevel="0" collapsed="false">
      <c r="A51" s="16" t="s">
        <v>447</v>
      </c>
      <c r="B51" s="30" t="s">
        <v>284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15" t="s">
        <v>285</v>
      </c>
      <c r="P51" s="15" t="s">
        <v>291</v>
      </c>
      <c r="Q51" s="15" t="s">
        <v>448</v>
      </c>
      <c r="R51" s="15" t="s">
        <v>449</v>
      </c>
      <c r="S51" s="15"/>
      <c r="T51" s="15"/>
      <c r="U51" s="53"/>
      <c r="V51" s="53"/>
      <c r="W51" s="54" t="n">
        <v>258.3</v>
      </c>
    </row>
    <row r="52" customFormat="false" ht="14.25" hidden="false" customHeight="false" outlineLevel="0" collapsed="false">
      <c r="A52" s="16" t="s">
        <v>450</v>
      </c>
      <c r="B52" s="30" t="s">
        <v>288</v>
      </c>
      <c r="C52" s="30" t="s">
        <v>451</v>
      </c>
      <c r="D52" s="30" t="s">
        <v>452</v>
      </c>
      <c r="E52" s="30" t="s">
        <v>295</v>
      </c>
      <c r="F52" s="30" t="s">
        <v>291</v>
      </c>
      <c r="G52" s="30" t="s">
        <v>295</v>
      </c>
      <c r="H52" s="30" t="s">
        <v>295</v>
      </c>
      <c r="I52" s="30" t="s">
        <v>295</v>
      </c>
      <c r="J52" s="30" t="s">
        <v>295</v>
      </c>
      <c r="K52" s="30" t="s">
        <v>295</v>
      </c>
      <c r="L52" s="30" t="s">
        <v>295</v>
      </c>
      <c r="M52" s="30" t="s">
        <v>295</v>
      </c>
      <c r="N52" s="30" t="s">
        <v>295</v>
      </c>
      <c r="O52" s="58" t="s">
        <v>305</v>
      </c>
      <c r="P52" s="58" t="s">
        <v>285</v>
      </c>
      <c r="Q52" s="58" t="s">
        <v>285</v>
      </c>
      <c r="R52" s="58" t="s">
        <v>324</v>
      </c>
      <c r="S52" s="58" t="s">
        <v>332</v>
      </c>
      <c r="T52" s="58" t="s">
        <v>332</v>
      </c>
      <c r="U52" s="58" t="s">
        <v>332</v>
      </c>
      <c r="V52" s="53" t="s">
        <v>333</v>
      </c>
      <c r="W52" s="55" t="n">
        <v>259.34</v>
      </c>
    </row>
    <row r="53" customFormat="false" ht="14.25" hidden="true" customHeight="false" outlineLevel="0" collapsed="false">
      <c r="A53" s="16" t="s">
        <v>453</v>
      </c>
      <c r="B53" s="30" t="s">
        <v>284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15" t="s">
        <v>285</v>
      </c>
      <c r="P53" s="15" t="s">
        <v>291</v>
      </c>
      <c r="Q53" s="15"/>
      <c r="R53" s="15" t="s">
        <v>406</v>
      </c>
      <c r="S53" s="15"/>
      <c r="T53" s="15"/>
      <c r="U53" s="53"/>
      <c r="V53" s="53"/>
      <c r="W53" s="54" t="n">
        <v>263.3</v>
      </c>
    </row>
    <row r="54" customFormat="false" ht="14.25" hidden="false" customHeight="false" outlineLevel="0" collapsed="false">
      <c r="A54" s="16" t="s">
        <v>454</v>
      </c>
      <c r="B54" s="30" t="s">
        <v>288</v>
      </c>
      <c r="C54" s="30" t="s">
        <v>455</v>
      </c>
      <c r="D54" s="30" t="s">
        <v>456</v>
      </c>
      <c r="E54" s="30" t="s">
        <v>295</v>
      </c>
      <c r="F54" s="30" t="s">
        <v>295</v>
      </c>
      <c r="G54" s="30" t="s">
        <v>295</v>
      </c>
      <c r="H54" s="30" t="s">
        <v>295</v>
      </c>
      <c r="I54" s="30" t="s">
        <v>295</v>
      </c>
      <c r="J54" s="30" t="s">
        <v>295</v>
      </c>
      <c r="K54" s="30" t="s">
        <v>295</v>
      </c>
      <c r="L54" s="30" t="s">
        <v>295</v>
      </c>
      <c r="M54" s="30" t="s">
        <v>295</v>
      </c>
      <c r="N54" s="30" t="s">
        <v>295</v>
      </c>
      <c r="O54" s="15" t="s">
        <v>305</v>
      </c>
      <c r="P54" s="15" t="s">
        <v>285</v>
      </c>
      <c r="Q54" s="15" t="s">
        <v>285</v>
      </c>
      <c r="R54" s="15" t="s">
        <v>324</v>
      </c>
      <c r="S54" s="15" t="s">
        <v>311</v>
      </c>
      <c r="T54" s="15" t="s">
        <v>311</v>
      </c>
      <c r="U54" s="53" t="s">
        <v>311</v>
      </c>
      <c r="V54" s="53"/>
      <c r="W54" s="55" t="n">
        <v>263.3</v>
      </c>
    </row>
    <row r="55" customFormat="false" ht="14.25" hidden="false" customHeight="false" outlineLevel="0" collapsed="false">
      <c r="A55" s="16" t="s">
        <v>457</v>
      </c>
      <c r="B55" s="30" t="s">
        <v>288</v>
      </c>
      <c r="C55" s="30" t="s">
        <v>458</v>
      </c>
      <c r="D55" s="30" t="s">
        <v>459</v>
      </c>
      <c r="E55" s="30" t="s">
        <v>295</v>
      </c>
      <c r="F55" s="30" t="s">
        <v>295</v>
      </c>
      <c r="G55" s="30" t="s">
        <v>295</v>
      </c>
      <c r="H55" s="30" t="s">
        <v>295</v>
      </c>
      <c r="I55" s="30" t="s">
        <v>295</v>
      </c>
      <c r="J55" s="30" t="s">
        <v>295</v>
      </c>
      <c r="K55" s="30" t="s">
        <v>295</v>
      </c>
      <c r="L55" s="30" t="s">
        <v>295</v>
      </c>
      <c r="M55" s="30" t="s">
        <v>295</v>
      </c>
      <c r="N55" s="30" t="s">
        <v>295</v>
      </c>
      <c r="O55" s="15" t="s">
        <v>305</v>
      </c>
      <c r="P55" s="15" t="s">
        <v>285</v>
      </c>
      <c r="Q55" s="15" t="s">
        <v>285</v>
      </c>
      <c r="R55" s="15" t="s">
        <v>324</v>
      </c>
      <c r="S55" s="15" t="s">
        <v>298</v>
      </c>
      <c r="T55" s="15" t="s">
        <v>298</v>
      </c>
      <c r="U55" s="53" t="s">
        <v>298</v>
      </c>
      <c r="V55" s="53"/>
      <c r="W55" s="55" t="n">
        <v>263.3</v>
      </c>
    </row>
    <row r="56" customFormat="false" ht="14.25" hidden="true" customHeight="false" outlineLevel="0" collapsed="false">
      <c r="A56" s="16" t="s">
        <v>460</v>
      </c>
      <c r="B56" s="30" t="s">
        <v>284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15" t="s">
        <v>285</v>
      </c>
      <c r="P56" s="15" t="s">
        <v>291</v>
      </c>
      <c r="Q56" s="15"/>
      <c r="R56" s="15" t="s">
        <v>324</v>
      </c>
      <c r="S56" s="15"/>
      <c r="T56" s="15"/>
      <c r="U56" s="53"/>
      <c r="V56" s="53"/>
      <c r="W56" s="54" t="n">
        <v>265.3</v>
      </c>
    </row>
    <row r="57" customFormat="false" ht="14.25" hidden="false" customHeight="false" outlineLevel="0" collapsed="false">
      <c r="A57" s="16" t="s">
        <v>461</v>
      </c>
      <c r="B57" s="30" t="s">
        <v>288</v>
      </c>
      <c r="C57" s="30" t="s">
        <v>462</v>
      </c>
      <c r="D57" s="30" t="s">
        <v>463</v>
      </c>
      <c r="E57" s="30" t="s">
        <v>295</v>
      </c>
      <c r="F57" s="26" t="s">
        <v>331</v>
      </c>
      <c r="G57" s="30" t="s">
        <v>295</v>
      </c>
      <c r="H57" s="30" t="s">
        <v>295</v>
      </c>
      <c r="I57" s="30" t="s">
        <v>295</v>
      </c>
      <c r="J57" s="30" t="s">
        <v>295</v>
      </c>
      <c r="K57" s="30" t="s">
        <v>295</v>
      </c>
      <c r="L57" s="30" t="s">
        <v>295</v>
      </c>
      <c r="M57" s="45" t="s">
        <v>318</v>
      </c>
      <c r="N57" s="30" t="s">
        <v>291</v>
      </c>
      <c r="O57" s="15" t="s">
        <v>305</v>
      </c>
      <c r="P57" s="15" t="s">
        <v>285</v>
      </c>
      <c r="Q57" s="15" t="s">
        <v>285</v>
      </c>
      <c r="R57" s="15" t="s">
        <v>464</v>
      </c>
      <c r="S57" s="15" t="s">
        <v>325</v>
      </c>
      <c r="T57" s="15" t="s">
        <v>325</v>
      </c>
      <c r="U57" s="15" t="s">
        <v>325</v>
      </c>
      <c r="V57" s="53"/>
      <c r="W57" s="55" t="n">
        <v>265.3</v>
      </c>
    </row>
    <row r="58" customFormat="false" ht="14.25" hidden="false" customHeight="false" outlineLevel="0" collapsed="false">
      <c r="A58" s="44" t="s">
        <v>465</v>
      </c>
      <c r="B58" s="30" t="s">
        <v>288</v>
      </c>
      <c r="C58" s="30" t="s">
        <v>431</v>
      </c>
      <c r="D58" s="30" t="s">
        <v>466</v>
      </c>
      <c r="E58" s="45" t="s">
        <v>433</v>
      </c>
      <c r="F58" s="30" t="s">
        <v>295</v>
      </c>
      <c r="G58" s="30" t="s">
        <v>295</v>
      </c>
      <c r="H58" s="30" t="s">
        <v>295</v>
      </c>
      <c r="I58" s="30" t="s">
        <v>295</v>
      </c>
      <c r="J58" s="30" t="s">
        <v>295</v>
      </c>
      <c r="K58" s="30" t="s">
        <v>295</v>
      </c>
      <c r="L58" s="30" t="s">
        <v>295</v>
      </c>
      <c r="M58" s="30" t="s">
        <v>295</v>
      </c>
      <c r="N58" s="30" t="s">
        <v>295</v>
      </c>
      <c r="O58" s="58" t="s">
        <v>285</v>
      </c>
      <c r="P58" s="58" t="s">
        <v>285</v>
      </c>
      <c r="Q58" s="58" t="s">
        <v>295</v>
      </c>
      <c r="R58" s="58" t="s">
        <v>324</v>
      </c>
      <c r="S58" s="58" t="s">
        <v>332</v>
      </c>
      <c r="T58" s="58" t="s">
        <v>332</v>
      </c>
      <c r="U58" s="59" t="s">
        <v>332</v>
      </c>
      <c r="V58" s="53" t="n">
        <f aca="false">(400/400)*1000</f>
        <v>1000</v>
      </c>
      <c r="W58" s="55" t="n">
        <v>266.3</v>
      </c>
    </row>
    <row r="59" customFormat="false" ht="14.25" hidden="false" customHeight="false" outlineLevel="0" collapsed="false">
      <c r="A59" s="44" t="s">
        <v>467</v>
      </c>
      <c r="B59" s="30" t="s">
        <v>288</v>
      </c>
      <c r="C59" s="30" t="s">
        <v>372</v>
      </c>
      <c r="D59" s="45" t="s">
        <v>468</v>
      </c>
      <c r="E59" s="30" t="s">
        <v>291</v>
      </c>
      <c r="F59" s="26" t="s">
        <v>331</v>
      </c>
      <c r="G59" s="30" t="s">
        <v>295</v>
      </c>
      <c r="H59" s="30" t="s">
        <v>295</v>
      </c>
      <c r="I59" s="30" t="s">
        <v>295</v>
      </c>
      <c r="J59" s="30" t="s">
        <v>295</v>
      </c>
      <c r="K59" s="30" t="s">
        <v>295</v>
      </c>
      <c r="L59" s="30" t="s">
        <v>295</v>
      </c>
      <c r="M59" s="30" t="s">
        <v>295</v>
      </c>
      <c r="N59" s="30" t="s">
        <v>295</v>
      </c>
      <c r="O59" s="58" t="s">
        <v>305</v>
      </c>
      <c r="P59" s="58" t="s">
        <v>285</v>
      </c>
      <c r="Q59" s="58" t="s">
        <v>285</v>
      </c>
      <c r="R59" s="58" t="s">
        <v>300</v>
      </c>
      <c r="S59" s="58" t="s">
        <v>332</v>
      </c>
      <c r="T59" s="58" t="s">
        <v>332</v>
      </c>
      <c r="U59" s="59" t="s">
        <v>332</v>
      </c>
      <c r="V59" s="53" t="s">
        <v>333</v>
      </c>
      <c r="W59" s="55" t="n">
        <v>266.32</v>
      </c>
    </row>
    <row r="60" customFormat="false" ht="14.25" hidden="false" customHeight="false" outlineLevel="0" collapsed="false">
      <c r="A60" s="16" t="s">
        <v>469</v>
      </c>
      <c r="B60" s="30" t="s">
        <v>288</v>
      </c>
      <c r="C60" s="30" t="s">
        <v>396</v>
      </c>
      <c r="D60" s="30" t="s">
        <v>411</v>
      </c>
      <c r="E60" s="30" t="s">
        <v>295</v>
      </c>
      <c r="F60" s="30" t="s">
        <v>295</v>
      </c>
      <c r="G60" s="30" t="s">
        <v>291</v>
      </c>
      <c r="H60" s="30" t="s">
        <v>295</v>
      </c>
      <c r="I60" s="30" t="s">
        <v>295</v>
      </c>
      <c r="J60" s="30" t="s">
        <v>295</v>
      </c>
      <c r="K60" s="30" t="s">
        <v>295</v>
      </c>
      <c r="L60" s="30" t="s">
        <v>295</v>
      </c>
      <c r="M60" s="30" t="s">
        <v>295</v>
      </c>
      <c r="N60" s="30" t="s">
        <v>295</v>
      </c>
      <c r="O60" s="58" t="s">
        <v>285</v>
      </c>
      <c r="P60" s="58" t="s">
        <v>285</v>
      </c>
      <c r="Q60" s="58" t="s">
        <v>295</v>
      </c>
      <c r="R60" s="58" t="s">
        <v>324</v>
      </c>
      <c r="S60" s="58" t="s">
        <v>319</v>
      </c>
      <c r="T60" s="58" t="s">
        <v>319</v>
      </c>
      <c r="U60" s="59" t="s">
        <v>319</v>
      </c>
      <c r="V60" s="53" t="n">
        <f aca="false">(30/400)*1000</f>
        <v>75</v>
      </c>
      <c r="W60" s="55" t="n">
        <v>267.3</v>
      </c>
    </row>
    <row r="61" customFormat="false" ht="14.25" hidden="false" customHeight="false" outlineLevel="0" collapsed="false">
      <c r="A61" s="16" t="s">
        <v>470</v>
      </c>
      <c r="B61" s="30" t="s">
        <v>288</v>
      </c>
      <c r="C61" s="30" t="s">
        <v>432</v>
      </c>
      <c r="D61" s="30" t="s">
        <v>471</v>
      </c>
      <c r="E61" s="30" t="s">
        <v>295</v>
      </c>
      <c r="F61" s="30" t="s">
        <v>291</v>
      </c>
      <c r="G61" s="30" t="s">
        <v>295</v>
      </c>
      <c r="H61" s="30" t="s">
        <v>295</v>
      </c>
      <c r="I61" s="30" t="s">
        <v>295</v>
      </c>
      <c r="J61" s="30" t="s">
        <v>295</v>
      </c>
      <c r="K61" s="30" t="s">
        <v>295</v>
      </c>
      <c r="L61" s="30" t="s">
        <v>295</v>
      </c>
      <c r="M61" s="30" t="s">
        <v>295</v>
      </c>
      <c r="N61" s="30" t="s">
        <v>295</v>
      </c>
      <c r="O61" s="58" t="s">
        <v>305</v>
      </c>
      <c r="P61" s="58" t="s">
        <v>285</v>
      </c>
      <c r="Q61" s="58" t="s">
        <v>285</v>
      </c>
      <c r="R61" s="58" t="s">
        <v>324</v>
      </c>
      <c r="S61" s="58" t="s">
        <v>332</v>
      </c>
      <c r="T61" s="58" t="s">
        <v>332</v>
      </c>
      <c r="U61" s="59" t="s">
        <v>332</v>
      </c>
      <c r="V61" s="53" t="n">
        <f aca="false">(250/400)*1000</f>
        <v>625</v>
      </c>
      <c r="W61" s="55" t="n">
        <v>272.3</v>
      </c>
    </row>
    <row r="62" customFormat="false" ht="14.25" hidden="false" customHeight="false" outlineLevel="0" collapsed="false">
      <c r="A62" s="16" t="s">
        <v>472</v>
      </c>
      <c r="B62" s="30" t="s">
        <v>288</v>
      </c>
      <c r="C62" s="30" t="s">
        <v>473</v>
      </c>
      <c r="D62" s="30" t="s">
        <v>474</v>
      </c>
      <c r="E62" s="30" t="s">
        <v>295</v>
      </c>
      <c r="F62" s="30" t="s">
        <v>291</v>
      </c>
      <c r="G62" s="30" t="s">
        <v>295</v>
      </c>
      <c r="H62" s="30" t="s">
        <v>295</v>
      </c>
      <c r="I62" s="30" t="s">
        <v>295</v>
      </c>
      <c r="J62" s="30" t="s">
        <v>295</v>
      </c>
      <c r="K62" s="30" t="s">
        <v>295</v>
      </c>
      <c r="L62" s="30" t="s">
        <v>295</v>
      </c>
      <c r="M62" s="30" t="s">
        <v>295</v>
      </c>
      <c r="N62" s="30" t="s">
        <v>295</v>
      </c>
      <c r="O62" s="58" t="s">
        <v>285</v>
      </c>
      <c r="P62" s="58" t="s">
        <v>285</v>
      </c>
      <c r="Q62" s="58" t="s">
        <v>295</v>
      </c>
      <c r="R62" s="58" t="s">
        <v>427</v>
      </c>
      <c r="S62" s="58" t="s">
        <v>332</v>
      </c>
      <c r="T62" s="58" t="s">
        <v>332</v>
      </c>
      <c r="U62" s="59" t="s">
        <v>332</v>
      </c>
      <c r="V62" s="53" t="s">
        <v>333</v>
      </c>
      <c r="W62" s="55" t="n">
        <v>272.4</v>
      </c>
    </row>
    <row r="63" customFormat="false" ht="14.25" hidden="false" customHeight="false" outlineLevel="0" collapsed="false">
      <c r="A63" s="16" t="s">
        <v>475</v>
      </c>
      <c r="B63" s="30" t="s">
        <v>288</v>
      </c>
      <c r="C63" s="30" t="s">
        <v>476</v>
      </c>
      <c r="D63" s="30" t="s">
        <v>474</v>
      </c>
      <c r="E63" s="30" t="s">
        <v>291</v>
      </c>
      <c r="F63" s="30" t="s">
        <v>291</v>
      </c>
      <c r="G63" s="30" t="s">
        <v>295</v>
      </c>
      <c r="H63" s="30" t="s">
        <v>295</v>
      </c>
      <c r="I63" s="30" t="s">
        <v>295</v>
      </c>
      <c r="J63" s="30" t="s">
        <v>295</v>
      </c>
      <c r="K63" s="30" t="s">
        <v>295</v>
      </c>
      <c r="L63" s="30" t="s">
        <v>295</v>
      </c>
      <c r="M63" s="30" t="s">
        <v>295</v>
      </c>
      <c r="N63" s="30" t="s">
        <v>295</v>
      </c>
      <c r="O63" s="58" t="s">
        <v>305</v>
      </c>
      <c r="P63" s="58" t="s">
        <v>285</v>
      </c>
      <c r="Q63" s="58" t="s">
        <v>285</v>
      </c>
      <c r="R63" s="58" t="s">
        <v>477</v>
      </c>
      <c r="S63" s="58" t="s">
        <v>332</v>
      </c>
      <c r="T63" s="58" t="s">
        <v>332</v>
      </c>
      <c r="U63" s="59" t="s">
        <v>332</v>
      </c>
      <c r="V63" s="53" t="s">
        <v>333</v>
      </c>
      <c r="W63" s="55" t="n">
        <v>272.4</v>
      </c>
    </row>
    <row r="64" customFormat="false" ht="14.25" hidden="true" customHeight="false" outlineLevel="0" collapsed="false">
      <c r="A64" s="44" t="s">
        <v>478</v>
      </c>
      <c r="B64" s="30" t="s">
        <v>302</v>
      </c>
      <c r="C64" s="30" t="s">
        <v>479</v>
      </c>
      <c r="D64" s="45" t="s">
        <v>392</v>
      </c>
      <c r="E64" s="30" t="s">
        <v>291</v>
      </c>
      <c r="F64" s="30" t="s">
        <v>291</v>
      </c>
      <c r="G64" s="30" t="s">
        <v>291</v>
      </c>
      <c r="H64" s="30" t="s">
        <v>291</v>
      </c>
      <c r="I64" s="30" t="s">
        <v>291</v>
      </c>
      <c r="J64" s="30" t="s">
        <v>291</v>
      </c>
      <c r="K64" s="30" t="s">
        <v>291</v>
      </c>
      <c r="L64" s="30" t="s">
        <v>291</v>
      </c>
      <c r="M64" s="45" t="s">
        <v>480</v>
      </c>
      <c r="N64" s="45" t="s">
        <v>480</v>
      </c>
      <c r="O64" s="15" t="s">
        <v>285</v>
      </c>
      <c r="P64" s="15" t="s">
        <v>305</v>
      </c>
      <c r="Q64" s="15"/>
      <c r="R64" s="15" t="s">
        <v>400</v>
      </c>
      <c r="S64" s="15"/>
      <c r="T64" s="15"/>
      <c r="U64" s="53"/>
      <c r="V64" s="53"/>
      <c r="W64" s="54" t="n">
        <v>276.9</v>
      </c>
    </row>
    <row r="65" customFormat="false" ht="14.25" hidden="false" customHeight="false" outlineLevel="0" collapsed="false">
      <c r="A65" s="16" t="s">
        <v>481</v>
      </c>
      <c r="B65" s="30" t="s">
        <v>288</v>
      </c>
      <c r="C65" s="30" t="s">
        <v>308</v>
      </c>
      <c r="D65" s="30" t="s">
        <v>482</v>
      </c>
      <c r="E65" s="30" t="s">
        <v>295</v>
      </c>
      <c r="F65" s="30" t="s">
        <v>295</v>
      </c>
      <c r="G65" s="30" t="s">
        <v>295</v>
      </c>
      <c r="H65" s="30" t="s">
        <v>295</v>
      </c>
      <c r="I65" s="30" t="s">
        <v>295</v>
      </c>
      <c r="J65" s="30" t="s">
        <v>295</v>
      </c>
      <c r="K65" s="30" t="s">
        <v>295</v>
      </c>
      <c r="L65" s="30" t="s">
        <v>295</v>
      </c>
      <c r="M65" s="30" t="s">
        <v>295</v>
      </c>
      <c r="N65" s="30" t="s">
        <v>295</v>
      </c>
      <c r="O65" s="58" t="s">
        <v>285</v>
      </c>
      <c r="P65" s="58" t="s">
        <v>285</v>
      </c>
      <c r="Q65" s="58" t="s">
        <v>295</v>
      </c>
      <c r="R65" s="58" t="s">
        <v>324</v>
      </c>
      <c r="S65" s="58" t="s">
        <v>298</v>
      </c>
      <c r="T65" s="58" t="s">
        <v>298</v>
      </c>
      <c r="U65" s="59" t="s">
        <v>298</v>
      </c>
      <c r="V65" s="53"/>
      <c r="W65" s="55" t="n">
        <v>277.4</v>
      </c>
    </row>
    <row r="66" customFormat="false" ht="14.25" hidden="false" customHeight="false" outlineLevel="0" collapsed="false">
      <c r="A66" s="44" t="s">
        <v>483</v>
      </c>
      <c r="B66" s="30" t="s">
        <v>288</v>
      </c>
      <c r="C66" s="30" t="s">
        <v>484</v>
      </c>
      <c r="D66" s="45" t="s">
        <v>485</v>
      </c>
      <c r="E66" s="30" t="s">
        <v>295</v>
      </c>
      <c r="F66" s="26" t="s">
        <v>331</v>
      </c>
      <c r="G66" s="30" t="s">
        <v>295</v>
      </c>
      <c r="H66" s="30" t="s">
        <v>295</v>
      </c>
      <c r="I66" s="30" t="s">
        <v>295</v>
      </c>
      <c r="J66" s="30" t="s">
        <v>295</v>
      </c>
      <c r="K66" s="30" t="s">
        <v>295</v>
      </c>
      <c r="L66" s="30" t="s">
        <v>295</v>
      </c>
      <c r="M66" s="30" t="s">
        <v>295</v>
      </c>
      <c r="N66" s="30" t="s">
        <v>295</v>
      </c>
      <c r="O66" s="58" t="s">
        <v>285</v>
      </c>
      <c r="P66" s="58" t="s">
        <v>295</v>
      </c>
      <c r="Q66" s="58" t="s">
        <v>285</v>
      </c>
      <c r="R66" s="58" t="s">
        <v>300</v>
      </c>
      <c r="S66" s="58" t="s">
        <v>332</v>
      </c>
      <c r="T66" s="58" t="s">
        <v>486</v>
      </c>
      <c r="U66" s="59" t="s">
        <v>486</v>
      </c>
      <c r="V66" s="53" t="n">
        <f aca="false">(1000/400)*1000</f>
        <v>2500</v>
      </c>
      <c r="W66" s="60" t="n">
        <v>278.3</v>
      </c>
    </row>
    <row r="67" customFormat="false" ht="14.25" hidden="false" customHeight="false" outlineLevel="0" collapsed="false">
      <c r="A67" s="16" t="s">
        <v>487</v>
      </c>
      <c r="B67" s="30" t="s">
        <v>288</v>
      </c>
      <c r="C67" s="30" t="s">
        <v>488</v>
      </c>
      <c r="D67" s="30" t="s">
        <v>489</v>
      </c>
      <c r="E67" s="30" t="s">
        <v>295</v>
      </c>
      <c r="F67" s="30" t="s">
        <v>295</v>
      </c>
      <c r="G67" s="30" t="s">
        <v>295</v>
      </c>
      <c r="H67" s="30" t="s">
        <v>295</v>
      </c>
      <c r="I67" s="30" t="s">
        <v>295</v>
      </c>
      <c r="J67" s="30" t="s">
        <v>295</v>
      </c>
      <c r="K67" s="30" t="s">
        <v>295</v>
      </c>
      <c r="L67" s="30" t="s">
        <v>295</v>
      </c>
      <c r="M67" s="30" t="s">
        <v>295</v>
      </c>
      <c r="N67" s="30" t="s">
        <v>295</v>
      </c>
      <c r="O67" s="15" t="s">
        <v>305</v>
      </c>
      <c r="P67" s="15" t="s">
        <v>285</v>
      </c>
      <c r="Q67" s="15" t="s">
        <v>285</v>
      </c>
      <c r="R67" s="15" t="s">
        <v>324</v>
      </c>
      <c r="S67" s="15" t="s">
        <v>325</v>
      </c>
      <c r="T67" s="15" t="s">
        <v>325</v>
      </c>
      <c r="U67" s="53" t="s">
        <v>325</v>
      </c>
      <c r="V67" s="53" t="n">
        <f aca="false">(1/400)*1000</f>
        <v>2.5</v>
      </c>
      <c r="W67" s="55" t="n">
        <v>278.3</v>
      </c>
    </row>
    <row r="68" customFormat="false" ht="14.25" hidden="false" customHeight="false" outlineLevel="0" collapsed="false">
      <c r="A68" s="16" t="s">
        <v>490</v>
      </c>
      <c r="B68" s="30" t="s">
        <v>288</v>
      </c>
      <c r="C68" s="30" t="s">
        <v>491</v>
      </c>
      <c r="D68" s="30" t="s">
        <v>388</v>
      </c>
      <c r="E68" s="30" t="s">
        <v>295</v>
      </c>
      <c r="F68" s="26" t="s">
        <v>331</v>
      </c>
      <c r="G68" s="30" t="s">
        <v>295</v>
      </c>
      <c r="H68" s="30" t="s">
        <v>295</v>
      </c>
      <c r="I68" s="30" t="s">
        <v>295</v>
      </c>
      <c r="J68" s="30" t="s">
        <v>295</v>
      </c>
      <c r="K68" s="30" t="s">
        <v>295</v>
      </c>
      <c r="L68" s="30" t="s">
        <v>295</v>
      </c>
      <c r="M68" s="30" t="s">
        <v>295</v>
      </c>
      <c r="N68" s="30" t="s">
        <v>295</v>
      </c>
      <c r="O68" s="58" t="s">
        <v>305</v>
      </c>
      <c r="P68" s="58" t="s">
        <v>285</v>
      </c>
      <c r="Q68" s="58" t="s">
        <v>285</v>
      </c>
      <c r="R68" s="58" t="s">
        <v>300</v>
      </c>
      <c r="S68" s="58" t="s">
        <v>332</v>
      </c>
      <c r="T68" s="58" t="s">
        <v>332</v>
      </c>
      <c r="U68" s="59" t="s">
        <v>332</v>
      </c>
      <c r="V68" s="53" t="n">
        <f aca="false">(200/400)*1000</f>
        <v>500</v>
      </c>
      <c r="W68" s="55" t="n">
        <v>278.3</v>
      </c>
    </row>
    <row r="69" customFormat="false" ht="14.25" hidden="false" customHeight="false" outlineLevel="0" collapsed="false">
      <c r="A69" s="16" t="s">
        <v>492</v>
      </c>
      <c r="B69" s="30" t="s">
        <v>288</v>
      </c>
      <c r="C69" s="30" t="s">
        <v>493</v>
      </c>
      <c r="D69" s="30" t="s">
        <v>494</v>
      </c>
      <c r="E69" s="30" t="s">
        <v>291</v>
      </c>
      <c r="F69" s="30" t="s">
        <v>291</v>
      </c>
      <c r="G69" s="30" t="s">
        <v>295</v>
      </c>
      <c r="H69" s="30" t="s">
        <v>295</v>
      </c>
      <c r="I69" s="30" t="s">
        <v>295</v>
      </c>
      <c r="J69" s="30" t="s">
        <v>295</v>
      </c>
      <c r="K69" s="30" t="s">
        <v>295</v>
      </c>
      <c r="L69" s="30" t="s">
        <v>295</v>
      </c>
      <c r="M69" s="30" t="s">
        <v>295</v>
      </c>
      <c r="N69" s="30" t="s">
        <v>295</v>
      </c>
      <c r="O69" s="58" t="s">
        <v>285</v>
      </c>
      <c r="P69" s="58" t="s">
        <v>285</v>
      </c>
      <c r="Q69" s="58" t="s">
        <v>295</v>
      </c>
      <c r="R69" s="58" t="s">
        <v>324</v>
      </c>
      <c r="S69" s="58" t="s">
        <v>298</v>
      </c>
      <c r="T69" s="58" t="s">
        <v>298</v>
      </c>
      <c r="U69" s="59" t="s">
        <v>298</v>
      </c>
      <c r="V69" s="53"/>
      <c r="W69" s="55" t="n">
        <v>282.2</v>
      </c>
    </row>
    <row r="70" customFormat="false" ht="14.25" hidden="false" customHeight="false" outlineLevel="0" collapsed="false">
      <c r="A70" s="16" t="s">
        <v>495</v>
      </c>
      <c r="B70" s="30" t="s">
        <v>288</v>
      </c>
      <c r="C70" s="30" t="s">
        <v>344</v>
      </c>
      <c r="D70" s="30" t="s">
        <v>496</v>
      </c>
      <c r="E70" s="30" t="s">
        <v>295</v>
      </c>
      <c r="F70" s="26" t="s">
        <v>331</v>
      </c>
      <c r="G70" s="30" t="s">
        <v>295</v>
      </c>
      <c r="H70" s="30" t="s">
        <v>295</v>
      </c>
      <c r="I70" s="30" t="s">
        <v>295</v>
      </c>
      <c r="J70" s="30" t="s">
        <v>295</v>
      </c>
      <c r="K70" s="30" t="s">
        <v>295</v>
      </c>
      <c r="L70" s="30" t="s">
        <v>295</v>
      </c>
      <c r="M70" s="30" t="s">
        <v>295</v>
      </c>
      <c r="N70" s="30" t="s">
        <v>295</v>
      </c>
      <c r="O70" s="58" t="s">
        <v>305</v>
      </c>
      <c r="P70" s="58" t="s">
        <v>285</v>
      </c>
      <c r="Q70" s="58" t="s">
        <v>285</v>
      </c>
      <c r="R70" s="58" t="s">
        <v>324</v>
      </c>
      <c r="S70" s="58" t="s">
        <v>332</v>
      </c>
      <c r="T70" s="58" t="s">
        <v>332</v>
      </c>
      <c r="U70" s="59" t="s">
        <v>332</v>
      </c>
      <c r="V70" s="53" t="n">
        <f aca="false">(50/400)*1000</f>
        <v>125</v>
      </c>
      <c r="W70" s="55" t="n">
        <v>286.7</v>
      </c>
    </row>
    <row r="71" customFormat="false" ht="14.25" hidden="false" customHeight="false" outlineLevel="0" collapsed="false">
      <c r="A71" s="16" t="s">
        <v>497</v>
      </c>
      <c r="B71" s="30" t="s">
        <v>288</v>
      </c>
      <c r="C71" s="30" t="s">
        <v>498</v>
      </c>
      <c r="D71" s="30" t="s">
        <v>499</v>
      </c>
      <c r="E71" s="30" t="s">
        <v>291</v>
      </c>
      <c r="F71" s="30" t="s">
        <v>291</v>
      </c>
      <c r="G71" s="30" t="s">
        <v>295</v>
      </c>
      <c r="H71" s="30" t="s">
        <v>295</v>
      </c>
      <c r="I71" s="30" t="s">
        <v>295</v>
      </c>
      <c r="J71" s="30" t="s">
        <v>295</v>
      </c>
      <c r="K71" s="30" t="s">
        <v>295</v>
      </c>
      <c r="L71" s="30" t="s">
        <v>295</v>
      </c>
      <c r="M71" s="30" t="s">
        <v>295</v>
      </c>
      <c r="N71" s="30" t="s">
        <v>295</v>
      </c>
      <c r="O71" s="58" t="s">
        <v>305</v>
      </c>
      <c r="P71" s="58" t="s">
        <v>285</v>
      </c>
      <c r="Q71" s="58" t="s">
        <v>285</v>
      </c>
      <c r="R71" s="58" t="s">
        <v>378</v>
      </c>
      <c r="S71" s="58" t="s">
        <v>332</v>
      </c>
      <c r="T71" s="58" t="s">
        <v>332</v>
      </c>
      <c r="U71" s="59" t="s">
        <v>332</v>
      </c>
      <c r="V71" s="53" t="s">
        <v>333</v>
      </c>
      <c r="W71" s="55" t="n">
        <v>287.4</v>
      </c>
    </row>
    <row r="72" customFormat="false" ht="14.25" hidden="false" customHeight="false" outlineLevel="0" collapsed="false">
      <c r="A72" s="16" t="s">
        <v>500</v>
      </c>
      <c r="B72" s="30" t="s">
        <v>288</v>
      </c>
      <c r="C72" s="30" t="s">
        <v>501</v>
      </c>
      <c r="D72" s="30" t="s">
        <v>502</v>
      </c>
      <c r="E72" s="30" t="s">
        <v>295</v>
      </c>
      <c r="F72" s="30" t="s">
        <v>291</v>
      </c>
      <c r="G72" s="30" t="s">
        <v>295</v>
      </c>
      <c r="H72" s="30" t="s">
        <v>295</v>
      </c>
      <c r="I72" s="30" t="s">
        <v>295</v>
      </c>
      <c r="J72" s="30" t="s">
        <v>295</v>
      </c>
      <c r="K72" s="30" t="s">
        <v>295</v>
      </c>
      <c r="L72" s="30" t="s">
        <v>295</v>
      </c>
      <c r="M72" s="30" t="s">
        <v>295</v>
      </c>
      <c r="N72" s="30" t="s">
        <v>295</v>
      </c>
      <c r="O72" s="15" t="s">
        <v>305</v>
      </c>
      <c r="P72" s="15" t="s">
        <v>285</v>
      </c>
      <c r="Q72" s="15" t="s">
        <v>285</v>
      </c>
      <c r="R72" s="15" t="s">
        <v>503</v>
      </c>
      <c r="S72" s="15" t="s">
        <v>319</v>
      </c>
      <c r="T72" s="15" t="s">
        <v>319</v>
      </c>
      <c r="U72" s="15" t="s">
        <v>319</v>
      </c>
      <c r="V72" s="53" t="n">
        <f aca="false">(20/400)*1000</f>
        <v>50</v>
      </c>
      <c r="W72" s="55" t="n">
        <v>295.3</v>
      </c>
    </row>
    <row r="73" customFormat="false" ht="14.25" hidden="false" customHeight="false" outlineLevel="0" collapsed="false">
      <c r="A73" s="16" t="s">
        <v>504</v>
      </c>
      <c r="B73" s="30" t="s">
        <v>288</v>
      </c>
      <c r="C73" s="30" t="s">
        <v>505</v>
      </c>
      <c r="D73" s="30" t="s">
        <v>506</v>
      </c>
      <c r="E73" s="30" t="s">
        <v>295</v>
      </c>
      <c r="F73" s="30" t="s">
        <v>295</v>
      </c>
      <c r="G73" s="30" t="s">
        <v>295</v>
      </c>
      <c r="H73" s="30" t="s">
        <v>295</v>
      </c>
      <c r="I73" s="30" t="s">
        <v>295</v>
      </c>
      <c r="J73" s="30" t="s">
        <v>295</v>
      </c>
      <c r="K73" s="30" t="s">
        <v>295</v>
      </c>
      <c r="L73" s="30" t="s">
        <v>295</v>
      </c>
      <c r="M73" s="30" t="s">
        <v>295</v>
      </c>
      <c r="N73" s="30" t="s">
        <v>295</v>
      </c>
      <c r="O73" s="58" t="s">
        <v>285</v>
      </c>
      <c r="P73" s="58" t="s">
        <v>285</v>
      </c>
      <c r="Q73" s="58" t="s">
        <v>285</v>
      </c>
      <c r="R73" s="58" t="s">
        <v>324</v>
      </c>
      <c r="S73" s="58" t="s">
        <v>352</v>
      </c>
      <c r="T73" s="58" t="s">
        <v>352</v>
      </c>
      <c r="U73" s="59" t="s">
        <v>319</v>
      </c>
      <c r="V73" s="53" t="n">
        <f aca="false">(400/400)*1000</f>
        <v>1000</v>
      </c>
      <c r="W73" s="55" t="n">
        <v>296.1</v>
      </c>
    </row>
    <row r="74" customFormat="false" ht="14.25" hidden="false" customHeight="false" outlineLevel="0" collapsed="false">
      <c r="A74" s="16" t="s">
        <v>507</v>
      </c>
      <c r="B74" s="30" t="s">
        <v>288</v>
      </c>
      <c r="C74" s="30" t="s">
        <v>508</v>
      </c>
      <c r="D74" s="45" t="s">
        <v>509</v>
      </c>
      <c r="E74" s="30" t="s">
        <v>291</v>
      </c>
      <c r="F74" s="30" t="s">
        <v>291</v>
      </c>
      <c r="G74" s="30" t="s">
        <v>291</v>
      </c>
      <c r="H74" s="30" t="s">
        <v>291</v>
      </c>
      <c r="I74" s="30" t="s">
        <v>291</v>
      </c>
      <c r="J74" s="30" t="s">
        <v>291</v>
      </c>
      <c r="K74" s="30" t="s">
        <v>291</v>
      </c>
      <c r="L74" s="30" t="s">
        <v>291</v>
      </c>
      <c r="M74" s="30" t="s">
        <v>291</v>
      </c>
      <c r="N74" s="30" t="s">
        <v>291</v>
      </c>
      <c r="O74" s="58" t="s">
        <v>291</v>
      </c>
      <c r="P74" s="58" t="s">
        <v>285</v>
      </c>
      <c r="Q74" s="58" t="s">
        <v>285</v>
      </c>
      <c r="R74" s="58" t="s">
        <v>324</v>
      </c>
      <c r="S74" s="58" t="s">
        <v>332</v>
      </c>
      <c r="T74" s="58" t="s">
        <v>332</v>
      </c>
      <c r="U74" s="58" t="s">
        <v>332</v>
      </c>
      <c r="V74" s="53" t="n">
        <f aca="false">(100/400)*1000</f>
        <v>250</v>
      </c>
      <c r="W74" s="53" t="n">
        <v>296.2</v>
      </c>
    </row>
    <row r="75" customFormat="false" ht="14.25" hidden="true" customHeight="false" outlineLevel="0" collapsed="false">
      <c r="A75" s="16" t="s">
        <v>510</v>
      </c>
      <c r="B75" s="30" t="s">
        <v>284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58" t="s">
        <v>291</v>
      </c>
      <c r="P75" s="58" t="s">
        <v>285</v>
      </c>
      <c r="Q75" s="58" t="s">
        <v>285</v>
      </c>
      <c r="R75" s="58" t="s">
        <v>324</v>
      </c>
      <c r="S75" s="58" t="s">
        <v>332</v>
      </c>
      <c r="T75" s="58" t="s">
        <v>332</v>
      </c>
      <c r="U75" s="59" t="s">
        <v>332</v>
      </c>
      <c r="V75" s="53" t="s">
        <v>333</v>
      </c>
      <c r="W75" s="15" t="n">
        <v>297.7</v>
      </c>
    </row>
    <row r="76" customFormat="false" ht="14.25" hidden="false" customHeight="false" outlineLevel="0" collapsed="false">
      <c r="A76" s="16" t="s">
        <v>511</v>
      </c>
      <c r="B76" s="30" t="s">
        <v>288</v>
      </c>
      <c r="C76" s="30" t="s">
        <v>512</v>
      </c>
      <c r="D76" s="30" t="s">
        <v>513</v>
      </c>
      <c r="E76" s="30" t="s">
        <v>295</v>
      </c>
      <c r="F76" s="26" t="s">
        <v>331</v>
      </c>
      <c r="G76" s="30" t="s">
        <v>291</v>
      </c>
      <c r="H76" s="30" t="s">
        <v>291</v>
      </c>
      <c r="I76" s="30" t="s">
        <v>291</v>
      </c>
      <c r="J76" s="30" t="s">
        <v>291</v>
      </c>
      <c r="K76" s="30" t="s">
        <v>291</v>
      </c>
      <c r="L76" s="30" t="s">
        <v>291</v>
      </c>
      <c r="M76" s="30" t="s">
        <v>291</v>
      </c>
      <c r="N76" s="30" t="s">
        <v>291</v>
      </c>
      <c r="O76" s="58" t="s">
        <v>295</v>
      </c>
      <c r="P76" s="58" t="s">
        <v>285</v>
      </c>
      <c r="Q76" s="58" t="s">
        <v>285</v>
      </c>
      <c r="R76" s="58" t="s">
        <v>324</v>
      </c>
      <c r="S76" s="58" t="s">
        <v>332</v>
      </c>
      <c r="T76" s="58" t="s">
        <v>332</v>
      </c>
      <c r="U76" s="59" t="s">
        <v>332</v>
      </c>
      <c r="V76" s="53" t="s">
        <v>333</v>
      </c>
      <c r="W76" s="55" t="n">
        <v>299.4</v>
      </c>
    </row>
    <row r="77" customFormat="false" ht="14.25" hidden="false" customHeight="false" outlineLevel="0" collapsed="false">
      <c r="A77" s="16" t="s">
        <v>514</v>
      </c>
      <c r="B77" s="30" t="s">
        <v>288</v>
      </c>
      <c r="C77" s="30" t="s">
        <v>515</v>
      </c>
      <c r="D77" s="30" t="s">
        <v>516</v>
      </c>
      <c r="E77" s="30" t="s">
        <v>517</v>
      </c>
      <c r="F77" s="30" t="s">
        <v>291</v>
      </c>
      <c r="G77" s="30" t="s">
        <v>295</v>
      </c>
      <c r="H77" s="30" t="s">
        <v>295</v>
      </c>
      <c r="I77" s="30" t="s">
        <v>295</v>
      </c>
      <c r="J77" s="30" t="s">
        <v>295</v>
      </c>
      <c r="K77" s="30" t="s">
        <v>295</v>
      </c>
      <c r="L77" s="30" t="s">
        <v>295</v>
      </c>
      <c r="M77" s="30" t="s">
        <v>295</v>
      </c>
      <c r="N77" s="30" t="s">
        <v>295</v>
      </c>
      <c r="O77" s="58" t="s">
        <v>305</v>
      </c>
      <c r="P77" s="58" t="s">
        <v>285</v>
      </c>
      <c r="Q77" s="58" t="s">
        <v>285</v>
      </c>
      <c r="R77" s="58" t="s">
        <v>518</v>
      </c>
      <c r="S77" s="58" t="s">
        <v>352</v>
      </c>
      <c r="T77" s="58" t="s">
        <v>332</v>
      </c>
      <c r="U77" s="59" t="s">
        <v>332</v>
      </c>
      <c r="V77" s="53" t="s">
        <v>333</v>
      </c>
      <c r="W77" s="55" t="n">
        <v>304.3</v>
      </c>
    </row>
    <row r="78" customFormat="false" ht="14.25" hidden="false" customHeight="false" outlineLevel="0" collapsed="false">
      <c r="A78" s="16" t="s">
        <v>519</v>
      </c>
      <c r="B78" s="30" t="s">
        <v>288</v>
      </c>
      <c r="C78" s="30" t="s">
        <v>520</v>
      </c>
      <c r="D78" s="30" t="s">
        <v>521</v>
      </c>
      <c r="E78" s="30" t="s">
        <v>291</v>
      </c>
      <c r="F78" s="30" t="s">
        <v>291</v>
      </c>
      <c r="G78" s="30" t="s">
        <v>295</v>
      </c>
      <c r="H78" s="30" t="s">
        <v>295</v>
      </c>
      <c r="I78" s="30" t="s">
        <v>295</v>
      </c>
      <c r="J78" s="30" t="s">
        <v>295</v>
      </c>
      <c r="K78" s="30" t="s">
        <v>295</v>
      </c>
      <c r="L78" s="30" t="s">
        <v>295</v>
      </c>
      <c r="M78" s="30" t="s">
        <v>295</v>
      </c>
      <c r="N78" s="30" t="s">
        <v>295</v>
      </c>
      <c r="O78" s="15" t="s">
        <v>285</v>
      </c>
      <c r="P78" s="15" t="s">
        <v>285</v>
      </c>
      <c r="Q78" s="15" t="s">
        <v>285</v>
      </c>
      <c r="R78" s="15" t="s">
        <v>522</v>
      </c>
      <c r="S78" s="15" t="s">
        <v>365</v>
      </c>
      <c r="T78" s="15" t="s">
        <v>365</v>
      </c>
      <c r="U78" s="53" t="s">
        <v>365</v>
      </c>
      <c r="V78" s="53"/>
      <c r="W78" s="55" t="n">
        <v>306.2</v>
      </c>
    </row>
    <row r="79" customFormat="false" ht="14.25" hidden="false" customHeight="false" outlineLevel="0" collapsed="false">
      <c r="A79" s="16" t="s">
        <v>523</v>
      </c>
      <c r="B79" s="30" t="s">
        <v>288</v>
      </c>
      <c r="C79" s="30" t="s">
        <v>524</v>
      </c>
      <c r="D79" s="30" t="s">
        <v>525</v>
      </c>
      <c r="E79" s="30" t="s">
        <v>295</v>
      </c>
      <c r="F79" s="26" t="s">
        <v>331</v>
      </c>
      <c r="G79" s="30" t="s">
        <v>295</v>
      </c>
      <c r="H79" s="30" t="s">
        <v>295</v>
      </c>
      <c r="I79" s="30" t="s">
        <v>295</v>
      </c>
      <c r="J79" s="30" t="s">
        <v>295</v>
      </c>
      <c r="K79" s="30" t="s">
        <v>295</v>
      </c>
      <c r="L79" s="30" t="s">
        <v>295</v>
      </c>
      <c r="M79" s="30" t="s">
        <v>295</v>
      </c>
      <c r="N79" s="30" t="s">
        <v>295</v>
      </c>
      <c r="O79" s="58" t="s">
        <v>305</v>
      </c>
      <c r="P79" s="58" t="s">
        <v>285</v>
      </c>
      <c r="Q79" s="58" t="s">
        <v>285</v>
      </c>
      <c r="R79" s="58" t="s">
        <v>324</v>
      </c>
      <c r="S79" s="58" t="s">
        <v>352</v>
      </c>
      <c r="T79" s="58" t="s">
        <v>332</v>
      </c>
      <c r="U79" s="59" t="s">
        <v>332</v>
      </c>
      <c r="V79" s="53" t="s">
        <v>333</v>
      </c>
      <c r="W79" s="55" t="n">
        <v>307.8</v>
      </c>
    </row>
    <row r="80" customFormat="false" ht="14.25" hidden="false" customHeight="false" outlineLevel="0" collapsed="false">
      <c r="A80" s="16" t="s">
        <v>526</v>
      </c>
      <c r="B80" s="30" t="s">
        <v>288</v>
      </c>
      <c r="C80" s="30" t="s">
        <v>527</v>
      </c>
      <c r="D80" s="30" t="s">
        <v>528</v>
      </c>
      <c r="E80" s="30" t="s">
        <v>295</v>
      </c>
      <c r="F80" s="26" t="s">
        <v>331</v>
      </c>
      <c r="G80" s="30" t="s">
        <v>295</v>
      </c>
      <c r="H80" s="30" t="s">
        <v>295</v>
      </c>
      <c r="I80" s="30" t="s">
        <v>295</v>
      </c>
      <c r="J80" s="30" t="s">
        <v>295</v>
      </c>
      <c r="K80" s="30" t="s">
        <v>295</v>
      </c>
      <c r="L80" s="30" t="s">
        <v>295</v>
      </c>
      <c r="M80" s="30" t="s">
        <v>295</v>
      </c>
      <c r="N80" s="30" t="s">
        <v>295</v>
      </c>
      <c r="O80" s="15" t="s">
        <v>291</v>
      </c>
      <c r="P80" s="15" t="s">
        <v>285</v>
      </c>
      <c r="Q80" s="15" t="s">
        <v>285</v>
      </c>
      <c r="R80" s="15" t="s">
        <v>324</v>
      </c>
      <c r="S80" s="15" t="s">
        <v>325</v>
      </c>
      <c r="T80" s="15" t="s">
        <v>325</v>
      </c>
      <c r="U80" s="53" t="s">
        <v>325</v>
      </c>
      <c r="V80" s="53" t="n">
        <f aca="false">(0.5/400)*1000</f>
        <v>1.25</v>
      </c>
      <c r="W80" s="55" t="n">
        <v>308.7</v>
      </c>
    </row>
    <row r="81" customFormat="false" ht="14.25" hidden="true" customHeight="false" outlineLevel="0" collapsed="false">
      <c r="A81" s="16" t="s">
        <v>529</v>
      </c>
      <c r="B81" s="30" t="s">
        <v>284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15" t="s">
        <v>285</v>
      </c>
      <c r="P81" s="15" t="s">
        <v>305</v>
      </c>
      <c r="Q81" s="15"/>
      <c r="R81" s="15" t="s">
        <v>286</v>
      </c>
      <c r="S81" s="15"/>
      <c r="T81" s="15"/>
      <c r="U81" s="53"/>
      <c r="V81" s="53"/>
      <c r="W81" s="54" t="n">
        <v>312.5</v>
      </c>
    </row>
    <row r="82" customFormat="false" ht="14.25" hidden="false" customHeight="false" outlineLevel="0" collapsed="false">
      <c r="A82" s="16" t="s">
        <v>530</v>
      </c>
      <c r="B82" s="30" t="s">
        <v>288</v>
      </c>
      <c r="C82" s="30" t="s">
        <v>531</v>
      </c>
      <c r="D82" s="30" t="s">
        <v>532</v>
      </c>
      <c r="E82" s="30" t="s">
        <v>295</v>
      </c>
      <c r="F82" s="30" t="s">
        <v>295</v>
      </c>
      <c r="G82" s="30" t="s">
        <v>295</v>
      </c>
      <c r="H82" s="30" t="s">
        <v>295</v>
      </c>
      <c r="I82" s="30" t="s">
        <v>295</v>
      </c>
      <c r="J82" s="30" t="s">
        <v>295</v>
      </c>
      <c r="K82" s="30" t="s">
        <v>295</v>
      </c>
      <c r="L82" s="30" t="s">
        <v>295</v>
      </c>
      <c r="M82" s="30" t="s">
        <v>295</v>
      </c>
      <c r="N82" s="30" t="s">
        <v>295</v>
      </c>
      <c r="O82" s="15" t="s">
        <v>305</v>
      </c>
      <c r="P82" s="15" t="s">
        <v>285</v>
      </c>
      <c r="Q82" s="15" t="s">
        <v>285</v>
      </c>
      <c r="R82" s="15" t="s">
        <v>464</v>
      </c>
      <c r="S82" s="15" t="s">
        <v>325</v>
      </c>
      <c r="T82" s="15" t="s">
        <v>325</v>
      </c>
      <c r="U82" s="53" t="s">
        <v>325</v>
      </c>
      <c r="V82" s="53" t="n">
        <f aca="false">(2/400)*1000</f>
        <v>5</v>
      </c>
      <c r="W82" s="55" t="n">
        <v>313.28</v>
      </c>
    </row>
    <row r="83" customFormat="false" ht="14.25" hidden="false" customHeight="false" outlineLevel="0" collapsed="false">
      <c r="A83" s="16" t="s">
        <v>533</v>
      </c>
      <c r="B83" s="30" t="s">
        <v>288</v>
      </c>
      <c r="C83" s="30" t="s">
        <v>534</v>
      </c>
      <c r="D83" s="30" t="s">
        <v>535</v>
      </c>
      <c r="E83" s="30" t="s">
        <v>291</v>
      </c>
      <c r="F83" s="30" t="s">
        <v>291</v>
      </c>
      <c r="G83" s="30" t="s">
        <v>295</v>
      </c>
      <c r="H83" s="30" t="s">
        <v>295</v>
      </c>
      <c r="I83" s="30" t="s">
        <v>295</v>
      </c>
      <c r="J83" s="30" t="s">
        <v>295</v>
      </c>
      <c r="K83" s="30" t="s">
        <v>295</v>
      </c>
      <c r="L83" s="30" t="s">
        <v>295</v>
      </c>
      <c r="M83" s="30" t="s">
        <v>295</v>
      </c>
      <c r="N83" s="30" t="s">
        <v>295</v>
      </c>
      <c r="O83" s="15" t="s">
        <v>305</v>
      </c>
      <c r="P83" s="15" t="s">
        <v>285</v>
      </c>
      <c r="Q83" s="15" t="s">
        <v>285</v>
      </c>
      <c r="R83" s="15" t="s">
        <v>324</v>
      </c>
      <c r="S83" s="15" t="s">
        <v>298</v>
      </c>
      <c r="T83" s="15" t="s">
        <v>298</v>
      </c>
      <c r="U83" s="53" t="s">
        <v>298</v>
      </c>
      <c r="V83" s="53"/>
      <c r="W83" s="55" t="n">
        <v>318.7</v>
      </c>
    </row>
    <row r="84" customFormat="false" ht="14.25" hidden="false" customHeight="false" outlineLevel="0" collapsed="false">
      <c r="A84" s="16" t="s">
        <v>536</v>
      </c>
      <c r="B84" s="30" t="s">
        <v>288</v>
      </c>
      <c r="C84" s="30" t="s">
        <v>439</v>
      </c>
      <c r="D84" s="30" t="s">
        <v>408</v>
      </c>
      <c r="E84" s="30" t="s">
        <v>291</v>
      </c>
      <c r="F84" s="30" t="s">
        <v>291</v>
      </c>
      <c r="G84" s="30" t="s">
        <v>295</v>
      </c>
      <c r="H84" s="30" t="s">
        <v>295</v>
      </c>
      <c r="I84" s="30" t="s">
        <v>295</v>
      </c>
      <c r="J84" s="30" t="s">
        <v>295</v>
      </c>
      <c r="K84" s="30" t="s">
        <v>295</v>
      </c>
      <c r="L84" s="30" t="s">
        <v>295</v>
      </c>
      <c r="M84" s="30" t="s">
        <v>295</v>
      </c>
      <c r="N84" s="30" t="s">
        <v>291</v>
      </c>
      <c r="O84" s="58" t="s">
        <v>285</v>
      </c>
      <c r="P84" s="58" t="s">
        <v>285</v>
      </c>
      <c r="Q84" s="58" t="s">
        <v>285</v>
      </c>
      <c r="R84" s="58" t="s">
        <v>324</v>
      </c>
      <c r="S84" s="58" t="s">
        <v>298</v>
      </c>
      <c r="T84" s="58" t="s">
        <v>298</v>
      </c>
      <c r="U84" s="59" t="s">
        <v>298</v>
      </c>
      <c r="V84" s="53"/>
      <c r="W84" s="55" t="n">
        <v>320.3</v>
      </c>
    </row>
    <row r="85" customFormat="false" ht="14.25" hidden="false" customHeight="false" outlineLevel="0" collapsed="false">
      <c r="A85" s="16" t="s">
        <v>537</v>
      </c>
      <c r="B85" s="30" t="s">
        <v>288</v>
      </c>
      <c r="C85" s="30" t="s">
        <v>538</v>
      </c>
      <c r="D85" s="30" t="s">
        <v>539</v>
      </c>
      <c r="E85" s="30" t="s">
        <v>295</v>
      </c>
      <c r="F85" s="26" t="s">
        <v>331</v>
      </c>
      <c r="G85" s="30" t="s">
        <v>295</v>
      </c>
      <c r="H85" s="30" t="s">
        <v>295</v>
      </c>
      <c r="I85" s="30" t="s">
        <v>295</v>
      </c>
      <c r="J85" s="30" t="s">
        <v>295</v>
      </c>
      <c r="K85" s="30" t="s">
        <v>295</v>
      </c>
      <c r="L85" s="30" t="s">
        <v>295</v>
      </c>
      <c r="M85" s="30" t="s">
        <v>295</v>
      </c>
      <c r="N85" s="30" t="s">
        <v>295</v>
      </c>
      <c r="O85" s="15" t="s">
        <v>305</v>
      </c>
      <c r="P85" s="15" t="s">
        <v>285</v>
      </c>
      <c r="Q85" s="15" t="s">
        <v>285</v>
      </c>
      <c r="R85" s="15" t="s">
        <v>324</v>
      </c>
      <c r="S85" s="15" t="s">
        <v>319</v>
      </c>
      <c r="T85" s="15" t="s">
        <v>319</v>
      </c>
      <c r="U85" s="53" t="s">
        <v>319</v>
      </c>
      <c r="V85" s="53" t="n">
        <f aca="false">(20/400)*1000</f>
        <v>50</v>
      </c>
      <c r="W85" s="55" t="n">
        <v>321.2</v>
      </c>
    </row>
    <row r="86" customFormat="false" ht="14.25" hidden="false" customHeight="false" outlineLevel="0" collapsed="false">
      <c r="A86" s="16" t="s">
        <v>540</v>
      </c>
      <c r="B86" s="30" t="s">
        <v>288</v>
      </c>
      <c r="C86" s="30" t="s">
        <v>541</v>
      </c>
      <c r="D86" s="30" t="s">
        <v>542</v>
      </c>
      <c r="E86" s="30" t="s">
        <v>295</v>
      </c>
      <c r="F86" s="30" t="s">
        <v>295</v>
      </c>
      <c r="G86" s="30" t="s">
        <v>295</v>
      </c>
      <c r="H86" s="30" t="s">
        <v>295</v>
      </c>
      <c r="I86" s="30" t="s">
        <v>295</v>
      </c>
      <c r="J86" s="30" t="s">
        <v>295</v>
      </c>
      <c r="K86" s="30" t="s">
        <v>295</v>
      </c>
      <c r="L86" s="30" t="s">
        <v>295</v>
      </c>
      <c r="M86" s="30" t="s">
        <v>295</v>
      </c>
      <c r="N86" s="30" t="s">
        <v>295</v>
      </c>
      <c r="O86" s="58" t="s">
        <v>295</v>
      </c>
      <c r="P86" s="58" t="s">
        <v>285</v>
      </c>
      <c r="Q86" s="58" t="s">
        <v>285</v>
      </c>
      <c r="R86" s="58" t="s">
        <v>324</v>
      </c>
      <c r="S86" s="58" t="s">
        <v>319</v>
      </c>
      <c r="T86" s="58" t="s">
        <v>319</v>
      </c>
      <c r="U86" s="59" t="s">
        <v>319</v>
      </c>
      <c r="V86" s="53" t="n">
        <f aca="false">(50/400)*1000</f>
        <v>125</v>
      </c>
      <c r="W86" s="55" t="n">
        <v>324.4</v>
      </c>
    </row>
    <row r="87" customFormat="false" ht="14.25" hidden="false" customHeight="false" outlineLevel="0" collapsed="false">
      <c r="A87" s="16" t="s">
        <v>543</v>
      </c>
      <c r="B87" s="30" t="s">
        <v>288</v>
      </c>
      <c r="C87" s="30" t="s">
        <v>544</v>
      </c>
      <c r="D87" s="30" t="s">
        <v>456</v>
      </c>
      <c r="E87" s="30" t="s">
        <v>291</v>
      </c>
      <c r="F87" s="30" t="s">
        <v>291</v>
      </c>
      <c r="G87" s="30" t="s">
        <v>295</v>
      </c>
      <c r="H87" s="30" t="s">
        <v>295</v>
      </c>
      <c r="I87" s="30" t="s">
        <v>295</v>
      </c>
      <c r="J87" s="30" t="s">
        <v>295</v>
      </c>
      <c r="K87" s="30" t="s">
        <v>295</v>
      </c>
      <c r="L87" s="30" t="s">
        <v>295</v>
      </c>
      <c r="M87" s="30" t="s">
        <v>295</v>
      </c>
      <c r="N87" s="30" t="s">
        <v>295</v>
      </c>
      <c r="O87" s="58" t="s">
        <v>305</v>
      </c>
      <c r="P87" s="58" t="s">
        <v>285</v>
      </c>
      <c r="Q87" s="58" t="s">
        <v>285</v>
      </c>
      <c r="R87" s="58" t="s">
        <v>324</v>
      </c>
      <c r="S87" s="58" t="s">
        <v>298</v>
      </c>
      <c r="T87" s="58" t="s">
        <v>298</v>
      </c>
      <c r="U87" s="59" t="s">
        <v>298</v>
      </c>
      <c r="V87" s="53"/>
      <c r="W87" s="55" t="n">
        <v>325.4</v>
      </c>
    </row>
    <row r="88" customFormat="false" ht="14.25" hidden="false" customHeight="false" outlineLevel="0" collapsed="false">
      <c r="A88" s="16" t="s">
        <v>545</v>
      </c>
      <c r="B88" s="30" t="s">
        <v>288</v>
      </c>
      <c r="C88" s="30" t="s">
        <v>546</v>
      </c>
      <c r="D88" s="30" t="s">
        <v>547</v>
      </c>
      <c r="E88" s="30" t="s">
        <v>295</v>
      </c>
      <c r="F88" s="30" t="s">
        <v>295</v>
      </c>
      <c r="G88" s="30" t="s">
        <v>295</v>
      </c>
      <c r="H88" s="30" t="s">
        <v>295</v>
      </c>
      <c r="I88" s="30" t="s">
        <v>295</v>
      </c>
      <c r="J88" s="30" t="s">
        <v>295</v>
      </c>
      <c r="K88" s="30" t="s">
        <v>295</v>
      </c>
      <c r="L88" s="30" t="s">
        <v>295</v>
      </c>
      <c r="M88" s="30" t="s">
        <v>295</v>
      </c>
      <c r="N88" s="30" t="s">
        <v>295</v>
      </c>
      <c r="O88" s="15" t="s">
        <v>305</v>
      </c>
      <c r="P88" s="15" t="s">
        <v>285</v>
      </c>
      <c r="Q88" s="15" t="s">
        <v>285</v>
      </c>
      <c r="R88" s="15" t="s">
        <v>300</v>
      </c>
      <c r="S88" s="15" t="s">
        <v>319</v>
      </c>
      <c r="T88" s="15" t="s">
        <v>319</v>
      </c>
      <c r="U88" s="53" t="s">
        <v>319</v>
      </c>
      <c r="V88" s="53" t="n">
        <f aca="false">(10/400)*1000</f>
        <v>25</v>
      </c>
      <c r="W88" s="55" t="n">
        <v>326.3</v>
      </c>
    </row>
    <row r="89" customFormat="false" ht="14.25" hidden="false" customHeight="false" outlineLevel="0" collapsed="false">
      <c r="A89" s="16" t="s">
        <v>548</v>
      </c>
      <c r="B89" s="30" t="s">
        <v>288</v>
      </c>
      <c r="C89" s="30" t="s">
        <v>549</v>
      </c>
      <c r="D89" s="30" t="s">
        <v>550</v>
      </c>
      <c r="E89" s="30" t="s">
        <v>295</v>
      </c>
      <c r="F89" s="26" t="s">
        <v>331</v>
      </c>
      <c r="G89" s="30" t="s">
        <v>295</v>
      </c>
      <c r="H89" s="30" t="s">
        <v>295</v>
      </c>
      <c r="I89" s="30" t="s">
        <v>295</v>
      </c>
      <c r="J89" s="30" t="s">
        <v>295</v>
      </c>
      <c r="K89" s="30" t="s">
        <v>295</v>
      </c>
      <c r="L89" s="30" t="s">
        <v>295</v>
      </c>
      <c r="M89" s="30" t="s">
        <v>295</v>
      </c>
      <c r="N89" s="30" t="s">
        <v>295</v>
      </c>
      <c r="O89" s="58" t="s">
        <v>305</v>
      </c>
      <c r="P89" s="58" t="s">
        <v>285</v>
      </c>
      <c r="Q89" s="58" t="s">
        <v>285</v>
      </c>
      <c r="R89" s="58" t="s">
        <v>551</v>
      </c>
      <c r="S89" s="58" t="s">
        <v>332</v>
      </c>
      <c r="T89" s="58" t="s">
        <v>332</v>
      </c>
      <c r="U89" s="59" t="s">
        <v>332</v>
      </c>
      <c r="V89" s="53" t="n">
        <f aca="false">(200/400)*1000</f>
        <v>500</v>
      </c>
      <c r="W89" s="55" t="n">
        <v>327.6</v>
      </c>
    </row>
    <row r="90" customFormat="false" ht="14.25" hidden="false" customHeight="false" outlineLevel="0" collapsed="false">
      <c r="A90" s="16" t="s">
        <v>552</v>
      </c>
      <c r="B90" s="30" t="s">
        <v>288</v>
      </c>
      <c r="C90" s="30" t="s">
        <v>553</v>
      </c>
      <c r="D90" s="30" t="s">
        <v>554</v>
      </c>
      <c r="E90" s="30" t="s">
        <v>295</v>
      </c>
      <c r="F90" s="26" t="s">
        <v>331</v>
      </c>
      <c r="G90" s="30" t="s">
        <v>295</v>
      </c>
      <c r="H90" s="30" t="s">
        <v>291</v>
      </c>
      <c r="I90" s="30" t="s">
        <v>291</v>
      </c>
      <c r="J90" s="30" t="s">
        <v>291</v>
      </c>
      <c r="K90" s="30" t="s">
        <v>291</v>
      </c>
      <c r="L90" s="30" t="s">
        <v>291</v>
      </c>
      <c r="M90" s="30" t="s">
        <v>291</v>
      </c>
      <c r="N90" s="30" t="s">
        <v>291</v>
      </c>
      <c r="O90" s="15" t="s">
        <v>285</v>
      </c>
      <c r="P90" s="15" t="s">
        <v>295</v>
      </c>
      <c r="Q90" s="15" t="s">
        <v>285</v>
      </c>
      <c r="R90" s="15" t="s">
        <v>555</v>
      </c>
      <c r="S90" s="15" t="s">
        <v>325</v>
      </c>
      <c r="T90" s="15" t="s">
        <v>320</v>
      </c>
      <c r="U90" s="53" t="s">
        <v>320</v>
      </c>
      <c r="V90" s="53" t="n">
        <f aca="false">(1/400)*1000</f>
        <v>2.5</v>
      </c>
      <c r="W90" s="55" t="n">
        <v>329.3</v>
      </c>
    </row>
    <row r="91" customFormat="false" ht="14.25" hidden="true" customHeight="false" outlineLevel="0" collapsed="false">
      <c r="A91" s="16" t="s">
        <v>556</v>
      </c>
      <c r="B91" s="30" t="s">
        <v>302</v>
      </c>
      <c r="C91" s="30" t="s">
        <v>557</v>
      </c>
      <c r="D91" s="30" t="s">
        <v>558</v>
      </c>
      <c r="E91" s="30" t="s">
        <v>295</v>
      </c>
      <c r="F91" s="30" t="s">
        <v>295</v>
      </c>
      <c r="G91" s="30" t="s">
        <v>295</v>
      </c>
      <c r="H91" s="30" t="s">
        <v>295</v>
      </c>
      <c r="I91" s="30" t="s">
        <v>295</v>
      </c>
      <c r="J91" s="30" t="s">
        <v>295</v>
      </c>
      <c r="K91" s="30" t="s">
        <v>295</v>
      </c>
      <c r="L91" s="30" t="s">
        <v>295</v>
      </c>
      <c r="M91" s="30" t="s">
        <v>295</v>
      </c>
      <c r="N91" s="30" t="s">
        <v>295</v>
      </c>
      <c r="O91" s="58" t="s">
        <v>291</v>
      </c>
      <c r="P91" s="58" t="s">
        <v>285</v>
      </c>
      <c r="Q91" s="58" t="s">
        <v>285</v>
      </c>
      <c r="R91" s="58" t="s">
        <v>324</v>
      </c>
      <c r="S91" s="58" t="s">
        <v>332</v>
      </c>
      <c r="T91" s="58" t="s">
        <v>332</v>
      </c>
      <c r="U91" s="59" t="s">
        <v>332</v>
      </c>
      <c r="V91" s="53" t="n">
        <f aca="false">(300/400)*1000</f>
        <v>750</v>
      </c>
      <c r="W91" s="15" t="n">
        <v>330.7</v>
      </c>
    </row>
    <row r="92" customFormat="false" ht="14.25" hidden="false" customHeight="false" outlineLevel="0" collapsed="false">
      <c r="A92" s="16" t="s">
        <v>559</v>
      </c>
      <c r="B92" s="30" t="s">
        <v>288</v>
      </c>
      <c r="C92" s="30" t="s">
        <v>560</v>
      </c>
      <c r="D92" s="30" t="s">
        <v>561</v>
      </c>
      <c r="E92" s="30" t="s">
        <v>291</v>
      </c>
      <c r="F92" s="30" t="s">
        <v>291</v>
      </c>
      <c r="G92" s="30" t="s">
        <v>295</v>
      </c>
      <c r="H92" s="30" t="s">
        <v>295</v>
      </c>
      <c r="I92" s="30" t="s">
        <v>295</v>
      </c>
      <c r="J92" s="30" t="s">
        <v>295</v>
      </c>
      <c r="K92" s="30" t="s">
        <v>295</v>
      </c>
      <c r="L92" s="30" t="s">
        <v>295</v>
      </c>
      <c r="M92" s="30" t="s">
        <v>295</v>
      </c>
      <c r="N92" s="30" t="s">
        <v>295</v>
      </c>
      <c r="O92" s="15" t="s">
        <v>305</v>
      </c>
      <c r="P92" s="15" t="s">
        <v>285</v>
      </c>
      <c r="Q92" s="15" t="s">
        <v>285</v>
      </c>
      <c r="R92" s="15" t="s">
        <v>562</v>
      </c>
      <c r="S92" s="15" t="s">
        <v>325</v>
      </c>
      <c r="T92" s="15" t="s">
        <v>325</v>
      </c>
      <c r="U92" s="53" t="s">
        <v>325</v>
      </c>
      <c r="V92" s="53"/>
      <c r="W92" s="55" t="n">
        <v>337.6</v>
      </c>
    </row>
    <row r="93" customFormat="false" ht="14.25" hidden="false" customHeight="false" outlineLevel="0" collapsed="false">
      <c r="A93" s="16" t="s">
        <v>563</v>
      </c>
      <c r="B93" s="30" t="s">
        <v>288</v>
      </c>
      <c r="C93" s="30" t="s">
        <v>564</v>
      </c>
      <c r="D93" s="30" t="s">
        <v>565</v>
      </c>
      <c r="E93" s="30" t="s">
        <v>295</v>
      </c>
      <c r="F93" s="30" t="s">
        <v>295</v>
      </c>
      <c r="G93" s="30" t="s">
        <v>295</v>
      </c>
      <c r="H93" s="30" t="s">
        <v>295</v>
      </c>
      <c r="I93" s="30" t="s">
        <v>295</v>
      </c>
      <c r="J93" s="30" t="s">
        <v>295</v>
      </c>
      <c r="K93" s="30" t="s">
        <v>295</v>
      </c>
      <c r="L93" s="30" t="s">
        <v>295</v>
      </c>
      <c r="M93" s="30" t="s">
        <v>295</v>
      </c>
      <c r="N93" s="30" t="s">
        <v>295</v>
      </c>
      <c r="O93" s="58" t="s">
        <v>285</v>
      </c>
      <c r="P93" s="58" t="s">
        <v>285</v>
      </c>
      <c r="Q93" s="58" t="s">
        <v>285</v>
      </c>
      <c r="R93" s="58" t="s">
        <v>566</v>
      </c>
      <c r="S93" s="58" t="s">
        <v>332</v>
      </c>
      <c r="T93" s="58" t="s">
        <v>332</v>
      </c>
      <c r="U93" s="59" t="s">
        <v>325</v>
      </c>
      <c r="V93" s="53" t="n">
        <f aca="false">(100/400)*1000</f>
        <v>250</v>
      </c>
      <c r="W93" s="55" t="n">
        <v>361.3</v>
      </c>
    </row>
    <row r="94" customFormat="false" ht="14.25" hidden="false" customHeight="false" outlineLevel="0" collapsed="false">
      <c r="A94" s="16" t="s">
        <v>567</v>
      </c>
      <c r="B94" s="30" t="s">
        <v>288</v>
      </c>
      <c r="C94" s="30" t="s">
        <v>568</v>
      </c>
      <c r="D94" s="30" t="s">
        <v>569</v>
      </c>
      <c r="E94" s="30" t="s">
        <v>295</v>
      </c>
      <c r="F94" s="30" t="s">
        <v>295</v>
      </c>
      <c r="G94" s="30" t="s">
        <v>295</v>
      </c>
      <c r="H94" s="30" t="s">
        <v>295</v>
      </c>
      <c r="I94" s="30" t="s">
        <v>295</v>
      </c>
      <c r="J94" s="30" t="s">
        <v>295</v>
      </c>
      <c r="K94" s="30" t="s">
        <v>295</v>
      </c>
      <c r="L94" s="30" t="s">
        <v>295</v>
      </c>
      <c r="M94" s="30" t="s">
        <v>295</v>
      </c>
      <c r="N94" s="30" t="s">
        <v>295</v>
      </c>
      <c r="O94" s="15" t="s">
        <v>305</v>
      </c>
      <c r="P94" s="15" t="s">
        <v>285</v>
      </c>
      <c r="Q94" s="15" t="s">
        <v>285</v>
      </c>
      <c r="R94" s="15" t="s">
        <v>315</v>
      </c>
      <c r="S94" s="15" t="s">
        <v>319</v>
      </c>
      <c r="T94" s="15" t="s">
        <v>319</v>
      </c>
      <c r="U94" s="53" t="s">
        <v>319</v>
      </c>
      <c r="V94" s="53" t="n">
        <f aca="false">(20/400)*1000</f>
        <v>50</v>
      </c>
      <c r="W94" s="55" t="n">
        <v>361.5</v>
      </c>
    </row>
    <row r="95" customFormat="false" ht="14.25" hidden="false" customHeight="false" outlineLevel="0" collapsed="false">
      <c r="A95" s="44" t="s">
        <v>570</v>
      </c>
      <c r="B95" s="30" t="s">
        <v>288</v>
      </c>
      <c r="C95" s="30" t="s">
        <v>571</v>
      </c>
      <c r="D95" s="30" t="s">
        <v>572</v>
      </c>
      <c r="E95" s="30" t="s">
        <v>291</v>
      </c>
      <c r="F95" s="30" t="s">
        <v>291</v>
      </c>
      <c r="G95" s="30" t="s">
        <v>382</v>
      </c>
      <c r="H95" s="30" t="s">
        <v>382</v>
      </c>
      <c r="I95" s="30" t="s">
        <v>382</v>
      </c>
      <c r="J95" s="30" t="s">
        <v>382</v>
      </c>
      <c r="K95" s="30" t="s">
        <v>382</v>
      </c>
      <c r="L95" s="30" t="s">
        <v>382</v>
      </c>
      <c r="M95" s="30" t="s">
        <v>382</v>
      </c>
      <c r="N95" s="30" t="s">
        <v>382</v>
      </c>
      <c r="O95" s="15" t="s">
        <v>305</v>
      </c>
      <c r="P95" s="15" t="s">
        <v>285</v>
      </c>
      <c r="Q95" s="15" t="s">
        <v>285</v>
      </c>
      <c r="R95" s="15" t="s">
        <v>324</v>
      </c>
      <c r="S95" s="15" t="s">
        <v>311</v>
      </c>
      <c r="T95" s="15" t="s">
        <v>311</v>
      </c>
      <c r="U95" s="53" t="s">
        <v>311</v>
      </c>
      <c r="V95" s="53"/>
      <c r="W95" s="55" t="n">
        <v>376.5</v>
      </c>
    </row>
    <row r="96" customFormat="false" ht="14.25" hidden="true" customHeight="false" outlineLevel="0" collapsed="false">
      <c r="A96" s="16" t="s">
        <v>573</v>
      </c>
      <c r="B96" s="30" t="s">
        <v>284</v>
      </c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58" t="s">
        <v>305</v>
      </c>
      <c r="P96" s="58" t="s">
        <v>285</v>
      </c>
      <c r="Q96" s="58" t="s">
        <v>285</v>
      </c>
      <c r="R96" s="58" t="s">
        <v>324</v>
      </c>
      <c r="S96" s="58" t="s">
        <v>298</v>
      </c>
      <c r="T96" s="58" t="s">
        <v>298</v>
      </c>
      <c r="U96" s="59" t="s">
        <v>298</v>
      </c>
      <c r="V96" s="53"/>
      <c r="W96" s="54" t="n">
        <v>388.9</v>
      </c>
    </row>
    <row r="97" customFormat="false" ht="14.25" hidden="false" customHeight="false" outlineLevel="0" collapsed="false">
      <c r="A97" s="16" t="s">
        <v>574</v>
      </c>
      <c r="B97" s="30" t="s">
        <v>288</v>
      </c>
      <c r="C97" s="30" t="s">
        <v>575</v>
      </c>
      <c r="D97" s="30" t="s">
        <v>576</v>
      </c>
      <c r="E97" s="30" t="s">
        <v>291</v>
      </c>
      <c r="F97" s="30" t="s">
        <v>291</v>
      </c>
      <c r="G97" s="30" t="s">
        <v>295</v>
      </c>
      <c r="H97" s="30" t="s">
        <v>295</v>
      </c>
      <c r="I97" s="30" t="s">
        <v>295</v>
      </c>
      <c r="J97" s="30" t="s">
        <v>295</v>
      </c>
      <c r="K97" s="30" t="s">
        <v>295</v>
      </c>
      <c r="L97" s="30" t="s">
        <v>295</v>
      </c>
      <c r="M97" s="30" t="s">
        <v>295</v>
      </c>
      <c r="N97" s="30" t="s">
        <v>295</v>
      </c>
      <c r="O97" s="15" t="s">
        <v>305</v>
      </c>
      <c r="P97" s="15" t="s">
        <v>285</v>
      </c>
      <c r="Q97" s="15" t="s">
        <v>285</v>
      </c>
      <c r="R97" s="15" t="s">
        <v>577</v>
      </c>
      <c r="S97" s="15" t="s">
        <v>365</v>
      </c>
      <c r="T97" s="15" t="s">
        <v>365</v>
      </c>
      <c r="U97" s="53" t="s">
        <v>365</v>
      </c>
      <c r="V97" s="53"/>
      <c r="W97" s="55" t="n">
        <v>390.4</v>
      </c>
    </row>
    <row r="98" customFormat="false" ht="14.25" hidden="true" customHeight="false" outlineLevel="0" collapsed="false">
      <c r="A98" s="16" t="s">
        <v>578</v>
      </c>
      <c r="B98" s="30" t="s">
        <v>284</v>
      </c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15" t="s">
        <v>305</v>
      </c>
      <c r="P98" s="15" t="s">
        <v>285</v>
      </c>
      <c r="Q98" s="15" t="s">
        <v>285</v>
      </c>
      <c r="R98" s="15" t="s">
        <v>300</v>
      </c>
      <c r="S98" s="15" t="s">
        <v>332</v>
      </c>
      <c r="T98" s="15" t="s">
        <v>332</v>
      </c>
      <c r="U98" s="53" t="s">
        <v>332</v>
      </c>
      <c r="V98" s="53" t="n">
        <f aca="false">(300/400)*1000</f>
        <v>750</v>
      </c>
      <c r="W98" s="15" t="n">
        <v>390.5</v>
      </c>
    </row>
    <row r="99" customFormat="false" ht="14.25" hidden="false" customHeight="false" outlineLevel="0" collapsed="false">
      <c r="A99" s="16" t="s">
        <v>579</v>
      </c>
      <c r="B99" s="30" t="s">
        <v>288</v>
      </c>
      <c r="C99" s="30" t="s">
        <v>580</v>
      </c>
      <c r="D99" s="30" t="s">
        <v>581</v>
      </c>
      <c r="E99" s="30" t="s">
        <v>295</v>
      </c>
      <c r="F99" s="30" t="s">
        <v>295</v>
      </c>
      <c r="G99" s="30" t="s">
        <v>295</v>
      </c>
      <c r="H99" s="30" t="s">
        <v>295</v>
      </c>
      <c r="I99" s="30" t="s">
        <v>295</v>
      </c>
      <c r="J99" s="30" t="s">
        <v>295</v>
      </c>
      <c r="K99" s="30" t="s">
        <v>295</v>
      </c>
      <c r="L99" s="30" t="s">
        <v>295</v>
      </c>
      <c r="M99" s="30" t="s">
        <v>295</v>
      </c>
      <c r="N99" s="30" t="s">
        <v>295</v>
      </c>
      <c r="O99" s="58" t="s">
        <v>305</v>
      </c>
      <c r="P99" s="58" t="s">
        <v>285</v>
      </c>
      <c r="Q99" s="58" t="s">
        <v>285</v>
      </c>
      <c r="R99" s="58" t="s">
        <v>300</v>
      </c>
      <c r="S99" s="58" t="s">
        <v>332</v>
      </c>
      <c r="T99" s="58" t="s">
        <v>332</v>
      </c>
      <c r="U99" s="59" t="s">
        <v>332</v>
      </c>
      <c r="V99" s="53" t="n">
        <f aca="false">(300/400)*1000</f>
        <v>750</v>
      </c>
      <c r="W99" s="55" t="n">
        <v>390.5</v>
      </c>
    </row>
    <row r="100" customFormat="false" ht="14.25" hidden="false" customHeight="false" outlineLevel="0" collapsed="false">
      <c r="A100" s="16" t="s">
        <v>582</v>
      </c>
      <c r="B100" s="30" t="s">
        <v>288</v>
      </c>
      <c r="C100" s="30" t="s">
        <v>583</v>
      </c>
      <c r="D100" s="30" t="s">
        <v>584</v>
      </c>
      <c r="E100" s="30" t="s">
        <v>291</v>
      </c>
      <c r="F100" s="30" t="s">
        <v>291</v>
      </c>
      <c r="G100" s="30" t="s">
        <v>295</v>
      </c>
      <c r="H100" s="30" t="s">
        <v>295</v>
      </c>
      <c r="I100" s="30" t="s">
        <v>295</v>
      </c>
      <c r="J100" s="30" t="s">
        <v>295</v>
      </c>
      <c r="K100" s="30" t="s">
        <v>295</v>
      </c>
      <c r="L100" s="30" t="s">
        <v>295</v>
      </c>
      <c r="M100" s="30" t="s">
        <v>295</v>
      </c>
      <c r="N100" s="30" t="s">
        <v>295</v>
      </c>
      <c r="O100" s="15" t="s">
        <v>305</v>
      </c>
      <c r="P100" s="15" t="s">
        <v>285</v>
      </c>
      <c r="Q100" s="15" t="s">
        <v>285</v>
      </c>
      <c r="R100" s="15" t="s">
        <v>585</v>
      </c>
      <c r="S100" s="15" t="s">
        <v>311</v>
      </c>
      <c r="T100" s="15" t="s">
        <v>311</v>
      </c>
      <c r="U100" s="53" t="s">
        <v>311</v>
      </c>
      <c r="V100" s="53"/>
      <c r="W100" s="55" t="n">
        <v>396.7</v>
      </c>
    </row>
    <row r="101" customFormat="false" ht="14.25" hidden="false" customHeight="false" outlineLevel="0" collapsed="false">
      <c r="A101" s="16" t="s">
        <v>586</v>
      </c>
      <c r="B101" s="30" t="s">
        <v>288</v>
      </c>
      <c r="C101" s="30" t="s">
        <v>587</v>
      </c>
      <c r="D101" s="30" t="s">
        <v>588</v>
      </c>
      <c r="E101" s="30" t="s">
        <v>295</v>
      </c>
      <c r="F101" s="26" t="s">
        <v>331</v>
      </c>
      <c r="G101" s="30" t="s">
        <v>295</v>
      </c>
      <c r="H101" s="30" t="s">
        <v>295</v>
      </c>
      <c r="I101" s="30" t="s">
        <v>295</v>
      </c>
      <c r="J101" s="30" t="s">
        <v>295</v>
      </c>
      <c r="K101" s="30" t="s">
        <v>295</v>
      </c>
      <c r="L101" s="30" t="s">
        <v>295</v>
      </c>
      <c r="M101" s="30" t="s">
        <v>295</v>
      </c>
      <c r="N101" s="30" t="s">
        <v>295</v>
      </c>
      <c r="O101" s="58" t="s">
        <v>295</v>
      </c>
      <c r="P101" s="58" t="s">
        <v>285</v>
      </c>
      <c r="Q101" s="58" t="s">
        <v>285</v>
      </c>
      <c r="R101" s="58" t="s">
        <v>551</v>
      </c>
      <c r="S101" s="58" t="s">
        <v>332</v>
      </c>
      <c r="T101" s="58" t="s">
        <v>332</v>
      </c>
      <c r="U101" s="59" t="s">
        <v>332</v>
      </c>
      <c r="V101" s="53" t="n">
        <f aca="false">(300/400)*1000</f>
        <v>750</v>
      </c>
      <c r="W101" s="55" t="n">
        <v>398.5</v>
      </c>
    </row>
    <row r="102" customFormat="false" ht="14.25" hidden="false" customHeight="false" outlineLevel="0" collapsed="false">
      <c r="A102" s="16" t="s">
        <v>589</v>
      </c>
      <c r="B102" s="30" t="s">
        <v>288</v>
      </c>
      <c r="C102" s="30" t="s">
        <v>590</v>
      </c>
      <c r="D102" s="30" t="s">
        <v>591</v>
      </c>
      <c r="E102" s="30" t="s">
        <v>295</v>
      </c>
      <c r="F102" s="30" t="s">
        <v>291</v>
      </c>
      <c r="G102" s="30" t="s">
        <v>295</v>
      </c>
      <c r="H102" s="30" t="s">
        <v>295</v>
      </c>
      <c r="I102" s="30" t="s">
        <v>295</v>
      </c>
      <c r="J102" s="30" t="s">
        <v>295</v>
      </c>
      <c r="K102" s="30" t="s">
        <v>295</v>
      </c>
      <c r="L102" s="30" t="s">
        <v>295</v>
      </c>
      <c r="M102" s="30" t="s">
        <v>295</v>
      </c>
      <c r="N102" s="30" t="s">
        <v>295</v>
      </c>
      <c r="O102" s="15" t="s">
        <v>305</v>
      </c>
      <c r="P102" s="15" t="s">
        <v>285</v>
      </c>
      <c r="Q102" s="15" t="s">
        <v>285</v>
      </c>
      <c r="R102" s="15" t="s">
        <v>585</v>
      </c>
      <c r="S102" s="15" t="s">
        <v>298</v>
      </c>
      <c r="T102" s="15" t="s">
        <v>298</v>
      </c>
      <c r="U102" s="53" t="s">
        <v>298</v>
      </c>
      <c r="V102" s="53"/>
      <c r="W102" s="55" t="n">
        <v>403.4</v>
      </c>
    </row>
    <row r="103" customFormat="false" ht="14.25" hidden="false" customHeight="false" outlineLevel="0" collapsed="false">
      <c r="A103" s="16" t="s">
        <v>592</v>
      </c>
      <c r="B103" s="30" t="s">
        <v>288</v>
      </c>
      <c r="C103" s="30" t="s">
        <v>593</v>
      </c>
      <c r="D103" s="45" t="s">
        <v>594</v>
      </c>
      <c r="E103" s="30" t="s">
        <v>291</v>
      </c>
      <c r="F103" s="30" t="s">
        <v>291</v>
      </c>
      <c r="G103" s="30" t="s">
        <v>295</v>
      </c>
      <c r="H103" s="30" t="s">
        <v>295</v>
      </c>
      <c r="I103" s="30" t="s">
        <v>295</v>
      </c>
      <c r="J103" s="30" t="s">
        <v>295</v>
      </c>
      <c r="K103" s="30" t="s">
        <v>295</v>
      </c>
      <c r="L103" s="30" t="s">
        <v>295</v>
      </c>
      <c r="M103" s="30" t="s">
        <v>295</v>
      </c>
      <c r="N103" s="30" t="s">
        <v>295</v>
      </c>
      <c r="O103" s="15" t="s">
        <v>305</v>
      </c>
      <c r="P103" s="15" t="s">
        <v>285</v>
      </c>
      <c r="Q103" s="15" t="s">
        <v>285</v>
      </c>
      <c r="R103" s="15" t="s">
        <v>324</v>
      </c>
      <c r="S103" s="15" t="s">
        <v>311</v>
      </c>
      <c r="T103" s="15" t="s">
        <v>311</v>
      </c>
      <c r="U103" s="53" t="s">
        <v>311</v>
      </c>
      <c r="V103" s="53"/>
      <c r="W103" s="55" t="n">
        <v>407.3</v>
      </c>
    </row>
    <row r="104" customFormat="false" ht="14.25" hidden="false" customHeight="false" outlineLevel="0" collapsed="false">
      <c r="A104" s="16" t="s">
        <v>595</v>
      </c>
      <c r="B104" s="30" t="s">
        <v>288</v>
      </c>
      <c r="C104" s="30" t="s">
        <v>596</v>
      </c>
      <c r="D104" s="30" t="s">
        <v>597</v>
      </c>
      <c r="E104" s="30" t="s">
        <v>295</v>
      </c>
      <c r="F104" s="26" t="s">
        <v>331</v>
      </c>
      <c r="G104" s="30" t="s">
        <v>295</v>
      </c>
      <c r="H104" s="30" t="s">
        <v>295</v>
      </c>
      <c r="I104" s="30" t="s">
        <v>295</v>
      </c>
      <c r="J104" s="30" t="s">
        <v>295</v>
      </c>
      <c r="K104" s="30" t="s">
        <v>291</v>
      </c>
      <c r="L104" s="30" t="s">
        <v>295</v>
      </c>
      <c r="M104" s="30" t="s">
        <v>295</v>
      </c>
      <c r="N104" s="30" t="s">
        <v>295</v>
      </c>
      <c r="O104" s="15" t="s">
        <v>305</v>
      </c>
      <c r="P104" s="15" t="s">
        <v>285</v>
      </c>
      <c r="Q104" s="15" t="s">
        <v>285</v>
      </c>
      <c r="R104" s="15" t="s">
        <v>324</v>
      </c>
      <c r="S104" s="15" t="s">
        <v>325</v>
      </c>
      <c r="T104" s="15" t="s">
        <v>325</v>
      </c>
      <c r="U104" s="53" t="s">
        <v>325</v>
      </c>
      <c r="V104" s="53" t="n">
        <f aca="false">(3/400)*1000</f>
        <v>7.5</v>
      </c>
      <c r="W104" s="55" t="n">
        <v>408.5</v>
      </c>
    </row>
    <row r="105" customFormat="false" ht="14.25" hidden="false" customHeight="false" outlineLevel="0" collapsed="false">
      <c r="A105" s="16" t="s">
        <v>598</v>
      </c>
      <c r="B105" s="30" t="s">
        <v>288</v>
      </c>
      <c r="C105" s="30" t="s">
        <v>599</v>
      </c>
      <c r="D105" s="45" t="s">
        <v>600</v>
      </c>
      <c r="E105" s="30" t="s">
        <v>291</v>
      </c>
      <c r="F105" s="30" t="s">
        <v>291</v>
      </c>
      <c r="G105" s="30" t="s">
        <v>309</v>
      </c>
      <c r="H105" s="30" t="s">
        <v>309</v>
      </c>
      <c r="I105" s="30" t="s">
        <v>309</v>
      </c>
      <c r="J105" s="30" t="s">
        <v>309</v>
      </c>
      <c r="K105" s="30" t="s">
        <v>309</v>
      </c>
      <c r="L105" s="30" t="s">
        <v>309</v>
      </c>
      <c r="M105" s="30" t="s">
        <v>309</v>
      </c>
      <c r="N105" s="30" t="s">
        <v>309</v>
      </c>
      <c r="O105" s="15" t="s">
        <v>285</v>
      </c>
      <c r="P105" s="15" t="s">
        <v>285</v>
      </c>
      <c r="Q105" s="15" t="s">
        <v>295</v>
      </c>
      <c r="R105" s="15" t="s">
        <v>406</v>
      </c>
      <c r="S105" s="15" t="s">
        <v>325</v>
      </c>
      <c r="T105" s="15" t="s">
        <v>325</v>
      </c>
      <c r="U105" s="53" t="s">
        <v>325</v>
      </c>
      <c r="V105" s="53"/>
      <c r="W105" s="55" t="n">
        <v>414.3</v>
      </c>
    </row>
    <row r="106" customFormat="false" ht="14.25" hidden="false" customHeight="false" outlineLevel="0" collapsed="false">
      <c r="A106" s="16" t="s">
        <v>601</v>
      </c>
      <c r="B106" s="30" t="s">
        <v>288</v>
      </c>
      <c r="C106" s="30" t="s">
        <v>602</v>
      </c>
      <c r="D106" s="30" t="s">
        <v>603</v>
      </c>
      <c r="E106" s="30" t="s">
        <v>295</v>
      </c>
      <c r="F106" s="30" t="s">
        <v>295</v>
      </c>
      <c r="G106" s="30" t="s">
        <v>295</v>
      </c>
      <c r="H106" s="30" t="s">
        <v>295</v>
      </c>
      <c r="I106" s="30" t="s">
        <v>295</v>
      </c>
      <c r="J106" s="30" t="s">
        <v>295</v>
      </c>
      <c r="K106" s="30" t="s">
        <v>295</v>
      </c>
      <c r="L106" s="30" t="s">
        <v>295</v>
      </c>
      <c r="M106" s="30" t="s">
        <v>295</v>
      </c>
      <c r="N106" s="30" t="s">
        <v>295</v>
      </c>
      <c r="O106" s="15" t="s">
        <v>295</v>
      </c>
      <c r="P106" s="15" t="s">
        <v>285</v>
      </c>
      <c r="Q106" s="15" t="s">
        <v>285</v>
      </c>
      <c r="R106" s="15" t="s">
        <v>324</v>
      </c>
      <c r="S106" s="15" t="s">
        <v>319</v>
      </c>
      <c r="T106" s="15" t="s">
        <v>319</v>
      </c>
      <c r="U106" s="53" t="s">
        <v>319</v>
      </c>
      <c r="V106" s="53" t="n">
        <f aca="false">(25/400)*1000</f>
        <v>62.5</v>
      </c>
      <c r="W106" s="55" t="n">
        <v>414.5</v>
      </c>
    </row>
    <row r="107" customFormat="false" ht="14.25" hidden="false" customHeight="false" outlineLevel="0" collapsed="false">
      <c r="A107" s="16" t="s">
        <v>604</v>
      </c>
      <c r="B107" s="30" t="s">
        <v>288</v>
      </c>
      <c r="C107" s="30" t="s">
        <v>370</v>
      </c>
      <c r="D107" s="30" t="s">
        <v>344</v>
      </c>
      <c r="E107" s="30" t="s">
        <v>295</v>
      </c>
      <c r="F107" s="26" t="s">
        <v>331</v>
      </c>
      <c r="G107" s="30" t="s">
        <v>295</v>
      </c>
      <c r="H107" s="30" t="s">
        <v>295</v>
      </c>
      <c r="I107" s="30" t="s">
        <v>295</v>
      </c>
      <c r="J107" s="30" t="s">
        <v>295</v>
      </c>
      <c r="K107" s="30" t="s">
        <v>295</v>
      </c>
      <c r="L107" s="30" t="s">
        <v>295</v>
      </c>
      <c r="M107" s="30" t="s">
        <v>295</v>
      </c>
      <c r="N107" s="30" t="s">
        <v>295</v>
      </c>
      <c r="O107" s="15" t="s">
        <v>305</v>
      </c>
      <c r="P107" s="15" t="s">
        <v>285</v>
      </c>
      <c r="Q107" s="15" t="s">
        <v>285</v>
      </c>
      <c r="R107" s="15" t="s">
        <v>324</v>
      </c>
      <c r="S107" s="15" t="s">
        <v>332</v>
      </c>
      <c r="T107" s="15" t="s">
        <v>332</v>
      </c>
      <c r="U107" s="53" t="s">
        <v>332</v>
      </c>
      <c r="V107" s="53" t="n">
        <f aca="false">(200/400)*1000</f>
        <v>500</v>
      </c>
      <c r="W107" s="55" t="n">
        <v>422.91</v>
      </c>
    </row>
    <row r="108" customFormat="false" ht="14.25" hidden="false" customHeight="false" outlineLevel="0" collapsed="false">
      <c r="A108" s="16" t="s">
        <v>605</v>
      </c>
      <c r="B108" s="30" t="s">
        <v>288</v>
      </c>
      <c r="C108" s="30" t="s">
        <v>606</v>
      </c>
      <c r="D108" s="30" t="s">
        <v>369</v>
      </c>
      <c r="E108" s="30" t="s">
        <v>295</v>
      </c>
      <c r="F108" s="30" t="s">
        <v>291</v>
      </c>
      <c r="G108" s="30" t="s">
        <v>295</v>
      </c>
      <c r="H108" s="30" t="s">
        <v>295</v>
      </c>
      <c r="I108" s="30" t="s">
        <v>295</v>
      </c>
      <c r="J108" s="30" t="s">
        <v>295</v>
      </c>
      <c r="K108" s="30" t="s">
        <v>295</v>
      </c>
      <c r="L108" s="30" t="s">
        <v>295</v>
      </c>
      <c r="M108" s="30" t="s">
        <v>295</v>
      </c>
      <c r="N108" s="30" t="s">
        <v>295</v>
      </c>
      <c r="O108" s="58" t="s">
        <v>285</v>
      </c>
      <c r="P108" s="58" t="s">
        <v>295</v>
      </c>
      <c r="Q108" s="58" t="s">
        <v>295</v>
      </c>
      <c r="R108" s="58" t="s">
        <v>324</v>
      </c>
      <c r="S108" s="58" t="s">
        <v>332</v>
      </c>
      <c r="T108" s="58" t="s">
        <v>486</v>
      </c>
      <c r="U108" s="59" t="s">
        <v>486</v>
      </c>
      <c r="V108" s="53" t="n">
        <f aca="false">(300/400)*1000</f>
        <v>750</v>
      </c>
      <c r="W108" s="55" t="n">
        <v>428.5</v>
      </c>
    </row>
    <row r="109" customFormat="false" ht="14.25" hidden="false" customHeight="false" outlineLevel="0" collapsed="false">
      <c r="A109" s="16" t="s">
        <v>607</v>
      </c>
      <c r="B109" s="30" t="s">
        <v>288</v>
      </c>
      <c r="C109" s="30" t="s">
        <v>608</v>
      </c>
      <c r="D109" s="30" t="s">
        <v>609</v>
      </c>
      <c r="E109" s="30" t="s">
        <v>295</v>
      </c>
      <c r="F109" s="30" t="s">
        <v>295</v>
      </c>
      <c r="G109" s="30" t="s">
        <v>295</v>
      </c>
      <c r="H109" s="30" t="s">
        <v>295</v>
      </c>
      <c r="I109" s="30" t="s">
        <v>295</v>
      </c>
      <c r="J109" s="30" t="s">
        <v>295</v>
      </c>
      <c r="K109" s="30" t="s">
        <v>295</v>
      </c>
      <c r="L109" s="30" t="s">
        <v>295</v>
      </c>
      <c r="M109" s="30" t="s">
        <v>295</v>
      </c>
      <c r="N109" s="30" t="s">
        <v>295</v>
      </c>
      <c r="O109" s="58" t="s">
        <v>285</v>
      </c>
      <c r="P109" s="58" t="s">
        <v>295</v>
      </c>
      <c r="Q109" s="58" t="s">
        <v>295</v>
      </c>
      <c r="R109" s="58" t="s">
        <v>324</v>
      </c>
      <c r="S109" s="58" t="s">
        <v>332</v>
      </c>
      <c r="T109" s="58" t="s">
        <v>332</v>
      </c>
      <c r="U109" s="59" t="s">
        <v>486</v>
      </c>
      <c r="V109" s="53" t="n">
        <f aca="false">(4000/400)*1000</f>
        <v>10000</v>
      </c>
      <c r="W109" s="55" t="n">
        <v>435.5</v>
      </c>
    </row>
    <row r="110" customFormat="false" ht="14.25" hidden="true" customHeight="false" outlineLevel="0" collapsed="false">
      <c r="A110" s="16" t="s">
        <v>610</v>
      </c>
      <c r="B110" s="30" t="s">
        <v>302</v>
      </c>
      <c r="C110" s="30" t="s">
        <v>611</v>
      </c>
      <c r="D110" s="30" t="s">
        <v>612</v>
      </c>
      <c r="E110" s="30" t="s">
        <v>291</v>
      </c>
      <c r="F110" s="30" t="s">
        <v>291</v>
      </c>
      <c r="G110" s="30" t="s">
        <v>295</v>
      </c>
      <c r="H110" s="30" t="s">
        <v>295</v>
      </c>
      <c r="I110" s="30" t="s">
        <v>295</v>
      </c>
      <c r="J110" s="30" t="s">
        <v>295</v>
      </c>
      <c r="K110" s="30" t="s">
        <v>295</v>
      </c>
      <c r="L110" s="30" t="s">
        <v>295</v>
      </c>
      <c r="M110" s="30" t="s">
        <v>295</v>
      </c>
      <c r="N110" s="30" t="s">
        <v>295</v>
      </c>
      <c r="O110" s="15" t="s">
        <v>305</v>
      </c>
      <c r="P110" s="15" t="s">
        <v>285</v>
      </c>
      <c r="Q110" s="15" t="s">
        <v>285</v>
      </c>
      <c r="R110" s="15" t="s">
        <v>613</v>
      </c>
      <c r="S110" s="15" t="s">
        <v>383</v>
      </c>
      <c r="T110" s="15" t="s">
        <v>383</v>
      </c>
      <c r="U110" s="53" t="s">
        <v>383</v>
      </c>
      <c r="V110" s="53"/>
      <c r="W110" s="15" t="n">
        <v>437.1</v>
      </c>
    </row>
    <row r="111" customFormat="false" ht="14.25" hidden="false" customHeight="false" outlineLevel="0" collapsed="false">
      <c r="A111" s="16" t="s">
        <v>614</v>
      </c>
      <c r="B111" s="30" t="s">
        <v>288</v>
      </c>
      <c r="C111" s="30" t="s">
        <v>615</v>
      </c>
      <c r="D111" s="30" t="s">
        <v>616</v>
      </c>
      <c r="E111" s="30" t="s">
        <v>291</v>
      </c>
      <c r="F111" s="30" t="s">
        <v>291</v>
      </c>
      <c r="G111" s="30" t="s">
        <v>295</v>
      </c>
      <c r="H111" s="30" t="s">
        <v>295</v>
      </c>
      <c r="I111" s="30" t="s">
        <v>295</v>
      </c>
      <c r="J111" s="30" t="s">
        <v>295</v>
      </c>
      <c r="K111" s="30" t="s">
        <v>295</v>
      </c>
      <c r="L111" s="30" t="s">
        <v>295</v>
      </c>
      <c r="M111" s="30" t="s">
        <v>295</v>
      </c>
      <c r="N111" s="30" t="s">
        <v>295</v>
      </c>
      <c r="O111" s="15" t="s">
        <v>305</v>
      </c>
      <c r="P111" s="15" t="s">
        <v>285</v>
      </c>
      <c r="Q111" s="15" t="s">
        <v>285</v>
      </c>
      <c r="R111" s="15" t="s">
        <v>324</v>
      </c>
      <c r="S111" s="15" t="s">
        <v>298</v>
      </c>
      <c r="T111" s="15" t="s">
        <v>298</v>
      </c>
      <c r="U111" s="53" t="s">
        <v>298</v>
      </c>
      <c r="V111" s="53"/>
      <c r="W111" s="55" t="n">
        <v>440.4</v>
      </c>
    </row>
    <row r="112" customFormat="false" ht="14.25" hidden="false" customHeight="false" outlineLevel="0" collapsed="false">
      <c r="A112" s="16" t="s">
        <v>617</v>
      </c>
      <c r="B112" s="30" t="s">
        <v>288</v>
      </c>
      <c r="C112" s="30" t="s">
        <v>618</v>
      </c>
      <c r="D112" s="30" t="s">
        <v>602</v>
      </c>
      <c r="E112" s="30" t="s">
        <v>295</v>
      </c>
      <c r="F112" s="30" t="s">
        <v>295</v>
      </c>
      <c r="G112" s="30" t="s">
        <v>295</v>
      </c>
      <c r="H112" s="30" t="s">
        <v>295</v>
      </c>
      <c r="I112" s="30" t="s">
        <v>295</v>
      </c>
      <c r="J112" s="30" t="s">
        <v>295</v>
      </c>
      <c r="K112" s="30" t="s">
        <v>295</v>
      </c>
      <c r="L112" s="30" t="s">
        <v>295</v>
      </c>
      <c r="M112" s="30" t="s">
        <v>295</v>
      </c>
      <c r="N112" s="30" t="s">
        <v>295</v>
      </c>
      <c r="O112" s="15" t="s">
        <v>305</v>
      </c>
      <c r="P112" s="15" t="s">
        <v>285</v>
      </c>
      <c r="Q112" s="15" t="s">
        <v>285</v>
      </c>
      <c r="R112" s="15" t="s">
        <v>324</v>
      </c>
      <c r="S112" s="15" t="s">
        <v>325</v>
      </c>
      <c r="T112" s="15" t="s">
        <v>325</v>
      </c>
      <c r="U112" s="53" t="s">
        <v>325</v>
      </c>
      <c r="V112" s="53" t="n">
        <f aca="false">(1/400)*1000</f>
        <v>2.5</v>
      </c>
      <c r="W112" s="55" t="n">
        <v>454.6</v>
      </c>
    </row>
    <row r="113" customFormat="false" ht="14.25" hidden="false" customHeight="false" outlineLevel="0" collapsed="false">
      <c r="A113" s="16" t="s">
        <v>619</v>
      </c>
      <c r="B113" s="30" t="s">
        <v>288</v>
      </c>
      <c r="C113" s="30" t="s">
        <v>620</v>
      </c>
      <c r="D113" s="30" t="s">
        <v>621</v>
      </c>
      <c r="E113" s="30" t="s">
        <v>291</v>
      </c>
      <c r="F113" s="30" t="s">
        <v>291</v>
      </c>
      <c r="G113" s="30" t="s">
        <v>295</v>
      </c>
      <c r="H113" s="30" t="s">
        <v>295</v>
      </c>
      <c r="I113" s="30" t="s">
        <v>295</v>
      </c>
      <c r="J113" s="30" t="s">
        <v>295</v>
      </c>
      <c r="K113" s="30" t="s">
        <v>295</v>
      </c>
      <c r="L113" s="30" t="s">
        <v>295</v>
      </c>
      <c r="M113" s="30" t="s">
        <v>295</v>
      </c>
      <c r="N113" s="30" t="s">
        <v>295</v>
      </c>
      <c r="O113" s="15" t="s">
        <v>295</v>
      </c>
      <c r="P113" s="15" t="s">
        <v>285</v>
      </c>
      <c r="Q113" s="15" t="s">
        <v>285</v>
      </c>
      <c r="R113" s="15" t="s">
        <v>622</v>
      </c>
      <c r="S113" s="15" t="s">
        <v>298</v>
      </c>
      <c r="T113" s="15" t="s">
        <v>298</v>
      </c>
      <c r="U113" s="53" t="s">
        <v>298</v>
      </c>
      <c r="V113" s="53"/>
      <c r="W113" s="55" t="n">
        <v>501.6</v>
      </c>
    </row>
    <row r="114" customFormat="false" ht="14.25" hidden="false" customHeight="false" outlineLevel="0" collapsed="false">
      <c r="A114" s="16" t="s">
        <v>623</v>
      </c>
      <c r="B114" s="30" t="s">
        <v>288</v>
      </c>
      <c r="C114" s="30" t="s">
        <v>624</v>
      </c>
      <c r="D114" s="30" t="s">
        <v>625</v>
      </c>
      <c r="E114" s="30" t="s">
        <v>291</v>
      </c>
      <c r="F114" s="30" t="s">
        <v>291</v>
      </c>
      <c r="G114" s="30" t="s">
        <v>295</v>
      </c>
      <c r="H114" s="30" t="s">
        <v>295</v>
      </c>
      <c r="I114" s="30" t="s">
        <v>295</v>
      </c>
      <c r="J114" s="30" t="s">
        <v>295</v>
      </c>
      <c r="K114" s="30" t="s">
        <v>295</v>
      </c>
      <c r="L114" s="30" t="s">
        <v>295</v>
      </c>
      <c r="M114" s="30" t="s">
        <v>295</v>
      </c>
      <c r="N114" s="30" t="s">
        <v>295</v>
      </c>
      <c r="O114" s="15" t="s">
        <v>305</v>
      </c>
      <c r="P114" s="15" t="s">
        <v>285</v>
      </c>
      <c r="Q114" s="15" t="s">
        <v>285</v>
      </c>
      <c r="R114" s="15" t="s">
        <v>324</v>
      </c>
      <c r="S114" s="15" t="s">
        <v>365</v>
      </c>
      <c r="T114" s="15" t="s">
        <v>365</v>
      </c>
      <c r="U114" s="15" t="s">
        <v>365</v>
      </c>
      <c r="V114" s="15"/>
      <c r="W114" s="55" t="n">
        <v>514.6</v>
      </c>
    </row>
    <row r="115" customFormat="false" ht="14.25" hidden="true" customHeight="false" outlineLevel="0" collapsed="false">
      <c r="A115" s="16" t="s">
        <v>626</v>
      </c>
      <c r="B115" s="30" t="s">
        <v>284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15" t="s">
        <v>305</v>
      </c>
      <c r="P115" s="15" t="s">
        <v>285</v>
      </c>
      <c r="Q115" s="15" t="s">
        <v>285</v>
      </c>
      <c r="R115" s="15" t="s">
        <v>627</v>
      </c>
      <c r="S115" s="15" t="s">
        <v>365</v>
      </c>
      <c r="T115" s="15" t="s">
        <v>365</v>
      </c>
      <c r="U115" s="15" t="s">
        <v>365</v>
      </c>
      <c r="V115" s="15"/>
      <c r="W115" s="54" t="n">
        <v>530.8</v>
      </c>
    </row>
    <row r="116" customFormat="false" ht="14.25" hidden="false" customHeight="false" outlineLevel="0" collapsed="false">
      <c r="A116" s="16" t="s">
        <v>628</v>
      </c>
      <c r="B116" s="30" t="s">
        <v>288</v>
      </c>
      <c r="C116" s="30" t="s">
        <v>629</v>
      </c>
      <c r="D116" s="30" t="s">
        <v>630</v>
      </c>
      <c r="E116" s="30" t="s">
        <v>295</v>
      </c>
      <c r="F116" s="30" t="s">
        <v>291</v>
      </c>
      <c r="G116" s="30" t="s">
        <v>295</v>
      </c>
      <c r="H116" s="30" t="s">
        <v>295</v>
      </c>
      <c r="I116" s="30" t="s">
        <v>295</v>
      </c>
      <c r="J116" s="30" t="s">
        <v>295</v>
      </c>
      <c r="K116" s="30" t="s">
        <v>295</v>
      </c>
      <c r="L116" s="30" t="s">
        <v>295</v>
      </c>
      <c r="M116" s="30" t="s">
        <v>295</v>
      </c>
      <c r="N116" s="30" t="s">
        <v>291</v>
      </c>
      <c r="O116" s="15" t="s">
        <v>285</v>
      </c>
      <c r="P116" s="15" t="s">
        <v>285</v>
      </c>
      <c r="Q116" s="15" t="s">
        <v>285</v>
      </c>
      <c r="R116" s="15" t="s">
        <v>324</v>
      </c>
      <c r="S116" s="15" t="s">
        <v>319</v>
      </c>
      <c r="T116" s="15" t="s">
        <v>319</v>
      </c>
      <c r="U116" s="15" t="s">
        <v>319</v>
      </c>
      <c r="V116" s="15" t="n">
        <f aca="false">(50/400)*1000</f>
        <v>125</v>
      </c>
      <c r="W116" s="55" t="n">
        <v>558.6</v>
      </c>
    </row>
    <row r="117" customFormat="false" ht="14.25" hidden="false" customHeight="false" outlineLevel="0" collapsed="false">
      <c r="A117" s="16" t="s">
        <v>631</v>
      </c>
      <c r="B117" s="30" t="s">
        <v>288</v>
      </c>
      <c r="C117" s="30" t="s">
        <v>632</v>
      </c>
      <c r="D117" s="30" t="s">
        <v>633</v>
      </c>
      <c r="E117" s="30" t="s">
        <v>291</v>
      </c>
      <c r="F117" s="30" t="s">
        <v>291</v>
      </c>
      <c r="G117" s="30" t="s">
        <v>295</v>
      </c>
      <c r="H117" s="30" t="s">
        <v>295</v>
      </c>
      <c r="I117" s="30" t="s">
        <v>295</v>
      </c>
      <c r="J117" s="30" t="s">
        <v>295</v>
      </c>
      <c r="K117" s="30" t="s">
        <v>295</v>
      </c>
      <c r="L117" s="30" t="s">
        <v>295</v>
      </c>
      <c r="M117" s="30" t="s">
        <v>295</v>
      </c>
      <c r="N117" s="30" t="s">
        <v>295</v>
      </c>
      <c r="O117" s="15" t="s">
        <v>305</v>
      </c>
      <c r="P117" s="15" t="s">
        <v>285</v>
      </c>
      <c r="Q117" s="15" t="s">
        <v>285</v>
      </c>
      <c r="R117" s="15" t="s">
        <v>324</v>
      </c>
      <c r="S117" s="15" t="s">
        <v>298</v>
      </c>
      <c r="T117" s="15" t="s">
        <v>298</v>
      </c>
      <c r="U117" s="15" t="s">
        <v>298</v>
      </c>
      <c r="V117" s="15"/>
      <c r="W117" s="55" t="n">
        <v>558.6</v>
      </c>
    </row>
    <row r="118" customFormat="false" ht="14.25" hidden="false" customHeight="false" outlineLevel="0" collapsed="false">
      <c r="A118" s="16" t="s">
        <v>634</v>
      </c>
      <c r="B118" s="30" t="s">
        <v>288</v>
      </c>
      <c r="C118" s="30" t="s">
        <v>635</v>
      </c>
      <c r="D118" s="30" t="s">
        <v>636</v>
      </c>
      <c r="E118" s="30" t="s">
        <v>291</v>
      </c>
      <c r="F118" s="30" t="s">
        <v>291</v>
      </c>
      <c r="G118" s="30" t="s">
        <v>295</v>
      </c>
      <c r="H118" s="30" t="s">
        <v>295</v>
      </c>
      <c r="I118" s="30" t="s">
        <v>295</v>
      </c>
      <c r="J118" s="30" t="s">
        <v>295</v>
      </c>
      <c r="K118" s="30" t="s">
        <v>295</v>
      </c>
      <c r="L118" s="30" t="s">
        <v>295</v>
      </c>
      <c r="M118" s="30" t="s">
        <v>295</v>
      </c>
      <c r="N118" s="30" t="s">
        <v>295</v>
      </c>
      <c r="O118" s="15" t="s">
        <v>305</v>
      </c>
      <c r="P118" s="15" t="s">
        <v>285</v>
      </c>
      <c r="Q118" s="15" t="s">
        <v>285</v>
      </c>
      <c r="R118" s="15" t="s">
        <v>324</v>
      </c>
      <c r="S118" s="15" t="s">
        <v>311</v>
      </c>
      <c r="T118" s="15" t="s">
        <v>311</v>
      </c>
      <c r="U118" s="15" t="s">
        <v>311</v>
      </c>
      <c r="V118" s="15"/>
      <c r="W118" s="55" t="n">
        <v>720.9</v>
      </c>
    </row>
    <row r="119" customFormat="false" ht="14.25" hidden="false" customHeight="false" outlineLevel="0" collapsed="false">
      <c r="A119" s="16" t="s">
        <v>637</v>
      </c>
      <c r="B119" s="30" t="s">
        <v>288</v>
      </c>
      <c r="C119" s="30" t="s">
        <v>638</v>
      </c>
      <c r="D119" s="30" t="s">
        <v>639</v>
      </c>
      <c r="E119" s="30" t="s">
        <v>295</v>
      </c>
      <c r="F119" s="30" t="s">
        <v>295</v>
      </c>
      <c r="G119" s="30" t="s">
        <v>295</v>
      </c>
      <c r="H119" s="30" t="s">
        <v>295</v>
      </c>
      <c r="I119" s="30" t="s">
        <v>295</v>
      </c>
      <c r="J119" s="30" t="s">
        <v>295</v>
      </c>
      <c r="K119" s="30" t="s">
        <v>295</v>
      </c>
      <c r="L119" s="30" t="s">
        <v>295</v>
      </c>
      <c r="M119" s="30" t="s">
        <v>295</v>
      </c>
      <c r="N119" s="30" t="s">
        <v>295</v>
      </c>
      <c r="O119" s="58" t="s">
        <v>291</v>
      </c>
      <c r="P119" s="58" t="s">
        <v>285</v>
      </c>
      <c r="Q119" s="58" t="s">
        <v>285</v>
      </c>
      <c r="R119" s="58" t="s">
        <v>324</v>
      </c>
      <c r="S119" s="58" t="s">
        <v>332</v>
      </c>
      <c r="T119" s="58" t="s">
        <v>332</v>
      </c>
      <c r="U119" s="58" t="s">
        <v>332</v>
      </c>
      <c r="V119" s="15" t="n">
        <f aca="false">(50/400)*1000</f>
        <v>125</v>
      </c>
      <c r="W119" s="55" t="n">
        <v>747.9</v>
      </c>
    </row>
  </sheetData>
  <autoFilter ref="A1:W119">
    <filterColumn colId="1">
      <filters>
        <filter val="+"/>
      </filters>
    </filterColumn>
    <filterColumn colId="16">
      <customFilters and="true">
        <customFilter operator="**none**" val=""/>
      </customFilters>
    </filterColumn>
    <sortState ref="A2:W119">
      <sortCondition ref="A2:A119" customList=""/>
    </sortState>
  </autoFilter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76"/>
  <sheetViews>
    <sheetView showFormulas="false" showGridLines="true" showRowColHeaders="true" showZeros="true" rightToLeft="false" tabSelected="false" showOutlineSymbols="true" defaultGridColor="true" view="normal" topLeftCell="A52" colorId="64" zoomScale="100" zoomScaleNormal="100" zoomScalePageLayoutView="100" workbookViewId="0">
      <selection pane="topLeft" activeCell="A60" activeCellId="0" sqref="A60"/>
    </sheetView>
  </sheetViews>
  <sheetFormatPr defaultColWidth="8.734375" defaultRowHeight="14.25" zeroHeight="false" outlineLevelRow="0" outlineLevelCol="0"/>
  <cols>
    <col collapsed="false" customWidth="true" hidden="false" outlineLevel="0" max="1" min="1" style="0" width="19.27"/>
    <col collapsed="false" customWidth="true" hidden="false" outlineLevel="0" max="2" min="2" style="0" width="12.73"/>
    <col collapsed="false" customWidth="true" hidden="false" outlineLevel="0" max="3" min="3" style="0" width="12.54"/>
    <col collapsed="false" customWidth="true" hidden="false" outlineLevel="0" max="4" min="4" style="0" width="15.18"/>
    <col collapsed="false" customWidth="true" hidden="false" outlineLevel="0" max="5" min="5" style="0" width="14.73"/>
    <col collapsed="false" customWidth="true" hidden="false" outlineLevel="0" max="6" min="6" style="0" width="13.27"/>
    <col collapsed="false" customWidth="true" hidden="false" outlineLevel="0" max="7" min="7" style="0" width="14.27"/>
  </cols>
  <sheetData>
    <row r="1" customFormat="false" ht="15" hidden="false" customHeight="true" outlineLevel="0" collapsed="false">
      <c r="A1" s="61" t="s">
        <v>640</v>
      </c>
      <c r="B1" s="62" t="s">
        <v>641</v>
      </c>
      <c r="C1" s="62"/>
      <c r="D1" s="62"/>
      <c r="E1" s="62"/>
      <c r="F1" s="62"/>
      <c r="G1" s="62" t="s">
        <v>642</v>
      </c>
      <c r="H1" s="62"/>
    </row>
    <row r="2" customFormat="false" ht="30" hidden="false" customHeight="false" outlineLevel="0" collapsed="false">
      <c r="A2" s="61"/>
      <c r="B2" s="63" t="s">
        <v>643</v>
      </c>
      <c r="C2" s="63" t="s">
        <v>644</v>
      </c>
      <c r="D2" s="63" t="s">
        <v>645</v>
      </c>
      <c r="E2" s="63" t="s">
        <v>646</v>
      </c>
      <c r="F2" s="63" t="s">
        <v>647</v>
      </c>
      <c r="G2" s="63" t="s">
        <v>648</v>
      </c>
      <c r="H2" s="63" t="s">
        <v>649</v>
      </c>
    </row>
    <row r="3" customFormat="false" ht="15" hidden="false" customHeight="true" outlineLevel="0" collapsed="false">
      <c r="A3" s="64" t="s">
        <v>650</v>
      </c>
      <c r="B3" s="64"/>
      <c r="C3" s="64"/>
      <c r="D3" s="64"/>
      <c r="E3" s="64"/>
      <c r="F3" s="64"/>
      <c r="G3" s="64"/>
      <c r="H3" s="64"/>
    </row>
    <row r="4" customFormat="false" ht="15" hidden="false" customHeight="true" outlineLevel="0" collapsed="false">
      <c r="A4" s="65" t="s">
        <v>651</v>
      </c>
      <c r="B4" s="65"/>
      <c r="C4" s="65"/>
      <c r="D4" s="65"/>
      <c r="E4" s="65"/>
      <c r="F4" s="65"/>
      <c r="G4" s="65"/>
      <c r="H4" s="65"/>
    </row>
    <row r="5" customFormat="false" ht="15" hidden="false" customHeight="false" outlineLevel="0" collapsed="false">
      <c r="A5" s="66" t="s">
        <v>652</v>
      </c>
      <c r="B5" s="67" t="s">
        <v>653</v>
      </c>
      <c r="C5" s="67" t="s">
        <v>653</v>
      </c>
      <c r="D5" s="67" t="s">
        <v>653</v>
      </c>
      <c r="E5" s="67" t="s">
        <v>653</v>
      </c>
      <c r="F5" s="67" t="s">
        <v>653</v>
      </c>
      <c r="G5" s="67" t="s">
        <v>654</v>
      </c>
      <c r="H5" s="67" t="s">
        <v>652</v>
      </c>
    </row>
    <row r="6" customFormat="false" ht="15" hidden="false" customHeight="false" outlineLevel="0" collapsed="false">
      <c r="A6" s="66" t="s">
        <v>655</v>
      </c>
      <c r="B6" s="67" t="s">
        <v>653</v>
      </c>
      <c r="C6" s="67" t="s">
        <v>653</v>
      </c>
      <c r="D6" s="67" t="s">
        <v>653</v>
      </c>
      <c r="E6" s="67" t="s">
        <v>653</v>
      </c>
      <c r="F6" s="67" t="s">
        <v>653</v>
      </c>
      <c r="G6" s="67" t="s">
        <v>654</v>
      </c>
      <c r="H6" s="67" t="s">
        <v>656</v>
      </c>
    </row>
    <row r="7" customFormat="false" ht="15" hidden="false" customHeight="false" outlineLevel="0" collapsed="false">
      <c r="A7" s="66" t="s">
        <v>657</v>
      </c>
      <c r="B7" s="67" t="s">
        <v>653</v>
      </c>
      <c r="C7" s="67" t="s">
        <v>653</v>
      </c>
      <c r="D7" s="67" t="s">
        <v>653</v>
      </c>
      <c r="E7" s="67" t="s">
        <v>653</v>
      </c>
      <c r="F7" s="67" t="s">
        <v>653</v>
      </c>
      <c r="G7" s="67" t="s">
        <v>654</v>
      </c>
      <c r="H7" s="67" t="s">
        <v>658</v>
      </c>
    </row>
    <row r="8" customFormat="false" ht="15" hidden="false" customHeight="false" outlineLevel="0" collapsed="false">
      <c r="A8" s="66" t="s">
        <v>659</v>
      </c>
      <c r="B8" s="67" t="s">
        <v>653</v>
      </c>
      <c r="C8" s="67" t="s">
        <v>653</v>
      </c>
      <c r="D8" s="67" t="s">
        <v>653</v>
      </c>
      <c r="E8" s="67" t="s">
        <v>653</v>
      </c>
      <c r="F8" s="67" t="s">
        <v>653</v>
      </c>
      <c r="G8" s="67" t="s">
        <v>654</v>
      </c>
      <c r="H8" s="67" t="s">
        <v>660</v>
      </c>
    </row>
    <row r="9" customFormat="false" ht="15" hidden="false" customHeight="false" outlineLevel="0" collapsed="false">
      <c r="A9" s="66" t="s">
        <v>661</v>
      </c>
      <c r="B9" s="67" t="s">
        <v>653</v>
      </c>
      <c r="C9" s="67" t="s">
        <v>653</v>
      </c>
      <c r="D9" s="67" t="s">
        <v>653</v>
      </c>
      <c r="E9" s="67" t="s">
        <v>653</v>
      </c>
      <c r="F9" s="67" t="s">
        <v>653</v>
      </c>
      <c r="G9" s="67" t="s">
        <v>662</v>
      </c>
      <c r="H9" s="67" t="s">
        <v>663</v>
      </c>
    </row>
    <row r="10" customFormat="false" ht="15" hidden="false" customHeight="false" outlineLevel="0" collapsed="false">
      <c r="A10" s="66" t="s">
        <v>664</v>
      </c>
      <c r="B10" s="67" t="s">
        <v>665</v>
      </c>
      <c r="C10" s="67" t="s">
        <v>665</v>
      </c>
      <c r="D10" s="67"/>
      <c r="E10" s="67" t="s">
        <v>302</v>
      </c>
      <c r="F10" s="67" t="s">
        <v>665</v>
      </c>
      <c r="G10" s="67" t="s">
        <v>666</v>
      </c>
      <c r="H10" s="67" t="s">
        <v>667</v>
      </c>
    </row>
    <row r="11" customFormat="false" ht="15" hidden="false" customHeight="true" outlineLevel="0" collapsed="false">
      <c r="A11" s="68" t="s">
        <v>668</v>
      </c>
      <c r="B11" s="68"/>
      <c r="C11" s="68"/>
      <c r="D11" s="68"/>
      <c r="E11" s="68"/>
      <c r="F11" s="68"/>
      <c r="G11" s="68"/>
      <c r="H11" s="68"/>
    </row>
    <row r="12" customFormat="false" ht="15" hidden="false" customHeight="false" outlineLevel="0" collapsed="false">
      <c r="A12" s="69" t="s">
        <v>669</v>
      </c>
      <c r="B12" s="70" t="s">
        <v>665</v>
      </c>
      <c r="C12" s="70" t="s">
        <v>665</v>
      </c>
      <c r="D12" s="70" t="s">
        <v>302</v>
      </c>
      <c r="E12" s="70" t="s">
        <v>302</v>
      </c>
      <c r="F12" s="70" t="s">
        <v>665</v>
      </c>
      <c r="G12" s="70" t="s">
        <v>670</v>
      </c>
      <c r="H12" s="70" t="s">
        <v>667</v>
      </c>
    </row>
    <row r="13" customFormat="false" ht="15" hidden="false" customHeight="false" outlineLevel="0" collapsed="false">
      <c r="A13" s="69" t="s">
        <v>671</v>
      </c>
      <c r="B13" s="70" t="s">
        <v>665</v>
      </c>
      <c r="C13" s="70" t="s">
        <v>665</v>
      </c>
      <c r="D13" s="70" t="s">
        <v>302</v>
      </c>
      <c r="E13" s="70" t="s">
        <v>302</v>
      </c>
      <c r="F13" s="70" t="s">
        <v>665</v>
      </c>
      <c r="G13" s="70" t="s">
        <v>670</v>
      </c>
      <c r="H13" s="70" t="s">
        <v>667</v>
      </c>
    </row>
    <row r="14" customFormat="false" ht="15" hidden="false" customHeight="false" outlineLevel="0" collapsed="false">
      <c r="A14" s="69" t="s">
        <v>672</v>
      </c>
      <c r="B14" s="70" t="s">
        <v>665</v>
      </c>
      <c r="C14" s="70" t="s">
        <v>665</v>
      </c>
      <c r="D14" s="70" t="s">
        <v>302</v>
      </c>
      <c r="E14" s="70" t="s">
        <v>302</v>
      </c>
      <c r="F14" s="70" t="s">
        <v>665</v>
      </c>
      <c r="G14" s="70" t="s">
        <v>670</v>
      </c>
      <c r="H14" s="70" t="s">
        <v>667</v>
      </c>
    </row>
    <row r="15" customFormat="false" ht="15" hidden="false" customHeight="false" outlineLevel="0" collapsed="false">
      <c r="A15" s="69" t="s">
        <v>673</v>
      </c>
      <c r="B15" s="70" t="s">
        <v>665</v>
      </c>
      <c r="C15" s="70" t="s">
        <v>665</v>
      </c>
      <c r="D15" s="70" t="s">
        <v>302</v>
      </c>
      <c r="E15" s="70" t="s">
        <v>302</v>
      </c>
      <c r="F15" s="70" t="s">
        <v>665</v>
      </c>
      <c r="G15" s="70" t="s">
        <v>670</v>
      </c>
      <c r="H15" s="70" t="s">
        <v>667</v>
      </c>
    </row>
    <row r="16" customFormat="false" ht="15" hidden="false" customHeight="true" outlineLevel="0" collapsed="false">
      <c r="A16" s="71" t="s">
        <v>674</v>
      </c>
      <c r="B16" s="71"/>
      <c r="C16" s="71"/>
      <c r="D16" s="71"/>
      <c r="E16" s="71"/>
      <c r="F16" s="71"/>
      <c r="G16" s="71"/>
      <c r="H16" s="71"/>
    </row>
    <row r="17" customFormat="false" ht="15" hidden="false" customHeight="false" outlineLevel="0" collapsed="false">
      <c r="A17" s="72" t="s">
        <v>675</v>
      </c>
      <c r="B17" s="73" t="s">
        <v>665</v>
      </c>
      <c r="C17" s="73" t="s">
        <v>665</v>
      </c>
      <c r="D17" s="73" t="s">
        <v>302</v>
      </c>
      <c r="E17" s="73" t="s">
        <v>302</v>
      </c>
      <c r="F17" s="73" t="s">
        <v>665</v>
      </c>
      <c r="G17" s="73" t="s">
        <v>670</v>
      </c>
      <c r="H17" s="73" t="s">
        <v>667</v>
      </c>
    </row>
    <row r="18" customFormat="false" ht="15" hidden="false" customHeight="false" outlineLevel="0" collapsed="false">
      <c r="A18" s="72" t="s">
        <v>676</v>
      </c>
      <c r="B18" s="73" t="s">
        <v>665</v>
      </c>
      <c r="C18" s="73" t="s">
        <v>665</v>
      </c>
      <c r="D18" s="73" t="s">
        <v>302</v>
      </c>
      <c r="E18" s="73" t="s">
        <v>302</v>
      </c>
      <c r="F18" s="73" t="s">
        <v>665</v>
      </c>
      <c r="G18" s="73" t="s">
        <v>670</v>
      </c>
      <c r="H18" s="73" t="s">
        <v>667</v>
      </c>
    </row>
    <row r="19" customFormat="false" ht="15" hidden="false" customHeight="false" outlineLevel="0" collapsed="false">
      <c r="A19" s="72" t="s">
        <v>677</v>
      </c>
      <c r="B19" s="73" t="s">
        <v>665</v>
      </c>
      <c r="C19" s="73" t="s">
        <v>665</v>
      </c>
      <c r="D19" s="73" t="s">
        <v>302</v>
      </c>
      <c r="E19" s="73" t="s">
        <v>302</v>
      </c>
      <c r="F19" s="73" t="s">
        <v>665</v>
      </c>
      <c r="G19" s="73" t="s">
        <v>670</v>
      </c>
      <c r="H19" s="73" t="s">
        <v>667</v>
      </c>
    </row>
    <row r="20" customFormat="false" ht="15" hidden="false" customHeight="false" outlineLevel="0" collapsed="false">
      <c r="A20" s="72" t="s">
        <v>678</v>
      </c>
      <c r="B20" s="73" t="s">
        <v>665</v>
      </c>
      <c r="C20" s="73" t="s">
        <v>665</v>
      </c>
      <c r="D20" s="73" t="s">
        <v>302</v>
      </c>
      <c r="E20" s="73" t="s">
        <v>302</v>
      </c>
      <c r="F20" s="73" t="s">
        <v>665</v>
      </c>
      <c r="G20" s="73" t="s">
        <v>670</v>
      </c>
      <c r="H20" s="73" t="s">
        <v>667</v>
      </c>
    </row>
    <row r="21" customFormat="false" ht="15" hidden="false" customHeight="false" outlineLevel="0" collapsed="false">
      <c r="A21" s="72" t="s">
        <v>679</v>
      </c>
      <c r="B21" s="73" t="s">
        <v>665</v>
      </c>
      <c r="C21" s="73" t="s">
        <v>665</v>
      </c>
      <c r="D21" s="73" t="s">
        <v>302</v>
      </c>
      <c r="E21" s="73" t="s">
        <v>302</v>
      </c>
      <c r="F21" s="73" t="s">
        <v>665</v>
      </c>
      <c r="G21" s="73" t="s">
        <v>670</v>
      </c>
      <c r="H21" s="73" t="s">
        <v>667</v>
      </c>
    </row>
    <row r="22" customFormat="false" ht="15" hidden="false" customHeight="true" outlineLevel="0" collapsed="false">
      <c r="A22" s="74" t="s">
        <v>680</v>
      </c>
      <c r="B22" s="74"/>
      <c r="C22" s="74"/>
      <c r="D22" s="74"/>
      <c r="E22" s="74"/>
      <c r="F22" s="74"/>
      <c r="G22" s="74"/>
      <c r="H22" s="74"/>
    </row>
    <row r="23" customFormat="false" ht="15" hidden="false" customHeight="false" outlineLevel="0" collapsed="false">
      <c r="A23" s="75" t="s">
        <v>681</v>
      </c>
      <c r="B23" s="76" t="s">
        <v>665</v>
      </c>
      <c r="C23" s="76" t="s">
        <v>665</v>
      </c>
      <c r="D23" s="76" t="s">
        <v>302</v>
      </c>
      <c r="E23" s="76" t="s">
        <v>302</v>
      </c>
      <c r="F23" s="76" t="s">
        <v>665</v>
      </c>
      <c r="G23" s="76" t="s">
        <v>670</v>
      </c>
      <c r="H23" s="76" t="s">
        <v>667</v>
      </c>
    </row>
    <row r="24" customFormat="false" ht="15" hidden="false" customHeight="false" outlineLevel="0" collapsed="false">
      <c r="A24" s="75" t="s">
        <v>682</v>
      </c>
      <c r="B24" s="76" t="s">
        <v>665</v>
      </c>
      <c r="C24" s="76" t="s">
        <v>665</v>
      </c>
      <c r="D24" s="76" t="s">
        <v>302</v>
      </c>
      <c r="E24" s="76" t="s">
        <v>302</v>
      </c>
      <c r="F24" s="76" t="s">
        <v>665</v>
      </c>
      <c r="G24" s="76" t="s">
        <v>670</v>
      </c>
      <c r="H24" s="76" t="s">
        <v>667</v>
      </c>
    </row>
    <row r="25" customFormat="false" ht="15" hidden="false" customHeight="false" outlineLevel="0" collapsed="false">
      <c r="A25" s="75" t="s">
        <v>683</v>
      </c>
      <c r="B25" s="76" t="s">
        <v>665</v>
      </c>
      <c r="C25" s="76" t="s">
        <v>665</v>
      </c>
      <c r="D25" s="76" t="s">
        <v>302</v>
      </c>
      <c r="E25" s="76" t="s">
        <v>302</v>
      </c>
      <c r="F25" s="76" t="s">
        <v>665</v>
      </c>
      <c r="G25" s="76" t="s">
        <v>670</v>
      </c>
      <c r="H25" s="76" t="s">
        <v>667</v>
      </c>
    </row>
    <row r="26" customFormat="false" ht="15" hidden="false" customHeight="false" outlineLevel="0" collapsed="false">
      <c r="A26" s="75" t="s">
        <v>684</v>
      </c>
      <c r="B26" s="76" t="s">
        <v>665</v>
      </c>
      <c r="C26" s="76" t="s">
        <v>665</v>
      </c>
      <c r="D26" s="76" t="s">
        <v>302</v>
      </c>
      <c r="E26" s="76" t="s">
        <v>302</v>
      </c>
      <c r="F26" s="76" t="s">
        <v>665</v>
      </c>
      <c r="G26" s="76" t="s">
        <v>670</v>
      </c>
      <c r="H26" s="76" t="s">
        <v>667</v>
      </c>
    </row>
    <row r="27" customFormat="false" ht="15" hidden="false" customHeight="false" outlineLevel="0" collapsed="false">
      <c r="A27" s="75" t="s">
        <v>685</v>
      </c>
      <c r="B27" s="76" t="s">
        <v>665</v>
      </c>
      <c r="C27" s="76" t="s">
        <v>665</v>
      </c>
      <c r="D27" s="76" t="s">
        <v>302</v>
      </c>
      <c r="E27" s="76" t="s">
        <v>302</v>
      </c>
      <c r="F27" s="76" t="s">
        <v>665</v>
      </c>
      <c r="G27" s="76" t="s">
        <v>670</v>
      </c>
      <c r="H27" s="76" t="s">
        <v>667</v>
      </c>
    </row>
    <row r="28" customFormat="false" ht="15" hidden="false" customHeight="false" outlineLevel="0" collapsed="false">
      <c r="A28" s="75" t="s">
        <v>686</v>
      </c>
      <c r="B28" s="76" t="s">
        <v>665</v>
      </c>
      <c r="C28" s="76" t="s">
        <v>665</v>
      </c>
      <c r="D28" s="76" t="s">
        <v>302</v>
      </c>
      <c r="E28" s="76" t="s">
        <v>302</v>
      </c>
      <c r="F28" s="76" t="s">
        <v>665</v>
      </c>
      <c r="G28" s="76" t="s">
        <v>670</v>
      </c>
      <c r="H28" s="76" t="s">
        <v>667</v>
      </c>
    </row>
    <row r="29" customFormat="false" ht="15" hidden="false" customHeight="true" outlineLevel="0" collapsed="false">
      <c r="A29" s="77" t="s">
        <v>687</v>
      </c>
      <c r="B29" s="77"/>
      <c r="C29" s="77"/>
      <c r="D29" s="77"/>
      <c r="E29" s="77"/>
      <c r="F29" s="77"/>
      <c r="G29" s="77"/>
      <c r="H29" s="77"/>
    </row>
    <row r="30" customFormat="false" ht="15" hidden="false" customHeight="false" outlineLevel="0" collapsed="false">
      <c r="A30" s="78" t="s">
        <v>688</v>
      </c>
      <c r="B30" s="79" t="s">
        <v>302</v>
      </c>
      <c r="C30" s="79" t="s">
        <v>302</v>
      </c>
      <c r="D30" s="79" t="s">
        <v>302</v>
      </c>
      <c r="E30" s="79" t="s">
        <v>302</v>
      </c>
      <c r="F30" s="79" t="s">
        <v>689</v>
      </c>
      <c r="G30" s="79" t="n">
        <v>100</v>
      </c>
      <c r="H30" s="79" t="s">
        <v>690</v>
      </c>
    </row>
    <row r="31" customFormat="false" ht="15" hidden="false" customHeight="false" outlineLevel="0" collapsed="false">
      <c r="A31" s="78" t="s">
        <v>691</v>
      </c>
      <c r="B31" s="79" t="s">
        <v>302</v>
      </c>
      <c r="C31" s="79" t="s">
        <v>302</v>
      </c>
      <c r="D31" s="79" t="s">
        <v>302</v>
      </c>
      <c r="E31" s="79" t="s">
        <v>302</v>
      </c>
      <c r="F31" s="79" t="s">
        <v>689</v>
      </c>
      <c r="G31" s="79" t="n">
        <v>25</v>
      </c>
      <c r="H31" s="79" t="s">
        <v>690</v>
      </c>
    </row>
    <row r="32" customFormat="false" ht="15" hidden="false" customHeight="false" outlineLevel="0" collapsed="false">
      <c r="A32" s="78" t="s">
        <v>692</v>
      </c>
      <c r="B32" s="79" t="s">
        <v>302</v>
      </c>
      <c r="C32" s="79" t="s">
        <v>302</v>
      </c>
      <c r="D32" s="79" t="s">
        <v>302</v>
      </c>
      <c r="E32" s="79" t="s">
        <v>302</v>
      </c>
      <c r="F32" s="79" t="s">
        <v>689</v>
      </c>
      <c r="G32" s="79" t="n">
        <v>5</v>
      </c>
      <c r="H32" s="79" t="s">
        <v>690</v>
      </c>
    </row>
    <row r="33" customFormat="false" ht="15" hidden="false" customHeight="false" outlineLevel="0" collapsed="false">
      <c r="A33" s="78" t="s">
        <v>693</v>
      </c>
      <c r="B33" s="79" t="s">
        <v>302</v>
      </c>
      <c r="C33" s="79" t="s">
        <v>302</v>
      </c>
      <c r="D33" s="79" t="s">
        <v>302</v>
      </c>
      <c r="E33" s="79" t="s">
        <v>302</v>
      </c>
      <c r="F33" s="79" t="s">
        <v>689</v>
      </c>
      <c r="G33" s="79" t="n">
        <v>5</v>
      </c>
      <c r="H33" s="79" t="s">
        <v>690</v>
      </c>
    </row>
    <row r="34" customFormat="false" ht="15" hidden="false" customHeight="false" outlineLevel="0" collapsed="false">
      <c r="A34" s="78" t="s">
        <v>694</v>
      </c>
      <c r="B34" s="79" t="s">
        <v>302</v>
      </c>
      <c r="C34" s="79" t="s">
        <v>302</v>
      </c>
      <c r="D34" s="79" t="s">
        <v>302</v>
      </c>
      <c r="E34" s="79" t="s">
        <v>302</v>
      </c>
      <c r="F34" s="79" t="s">
        <v>689</v>
      </c>
      <c r="G34" s="79" t="n">
        <v>2.5</v>
      </c>
      <c r="H34" s="79" t="s">
        <v>690</v>
      </c>
    </row>
    <row r="35" customFormat="false" ht="15" hidden="false" customHeight="false" outlineLevel="0" collapsed="false">
      <c r="A35" s="78" t="s">
        <v>695</v>
      </c>
      <c r="B35" s="79" t="s">
        <v>302</v>
      </c>
      <c r="C35" s="79" t="s">
        <v>302</v>
      </c>
      <c r="D35" s="79" t="s">
        <v>302</v>
      </c>
      <c r="E35" s="79" t="s">
        <v>302</v>
      </c>
      <c r="F35" s="79" t="s">
        <v>689</v>
      </c>
      <c r="G35" s="79" t="n">
        <v>12.5</v>
      </c>
      <c r="H35" s="79" t="s">
        <v>690</v>
      </c>
    </row>
    <row r="36" customFormat="false" ht="15" hidden="false" customHeight="false" outlineLevel="0" collapsed="false">
      <c r="A36" s="78" t="s">
        <v>696</v>
      </c>
      <c r="B36" s="79" t="s">
        <v>302</v>
      </c>
      <c r="C36" s="79" t="s">
        <v>302</v>
      </c>
      <c r="D36" s="79" t="s">
        <v>302</v>
      </c>
      <c r="E36" s="79" t="s">
        <v>302</v>
      </c>
      <c r="F36" s="79" t="s">
        <v>689</v>
      </c>
      <c r="G36" s="79" t="n">
        <v>0.5</v>
      </c>
      <c r="H36" s="79" t="s">
        <v>690</v>
      </c>
    </row>
    <row r="37" customFormat="false" ht="15" hidden="false" customHeight="false" outlineLevel="0" collapsed="false">
      <c r="A37" s="78" t="s">
        <v>697</v>
      </c>
      <c r="B37" s="79" t="s">
        <v>302</v>
      </c>
      <c r="C37" s="79" t="s">
        <v>302</v>
      </c>
      <c r="D37" s="79" t="s">
        <v>302</v>
      </c>
      <c r="E37" s="79" t="s">
        <v>302</v>
      </c>
      <c r="F37" s="79" t="s">
        <v>689</v>
      </c>
      <c r="G37" s="79" t="n">
        <v>10</v>
      </c>
      <c r="H37" s="79" t="s">
        <v>690</v>
      </c>
    </row>
    <row r="38" customFormat="false" ht="15" hidden="false" customHeight="false" outlineLevel="0" collapsed="false">
      <c r="A38" s="78" t="s">
        <v>698</v>
      </c>
      <c r="B38" s="79" t="s">
        <v>302</v>
      </c>
      <c r="C38" s="79" t="s">
        <v>302</v>
      </c>
      <c r="D38" s="79" t="s">
        <v>302</v>
      </c>
      <c r="E38" s="79" t="s">
        <v>302</v>
      </c>
      <c r="F38" s="79" t="s">
        <v>689</v>
      </c>
      <c r="G38" s="79" t="n">
        <v>2.5</v>
      </c>
      <c r="H38" s="79" t="s">
        <v>690</v>
      </c>
    </row>
    <row r="39" customFormat="false" ht="15" hidden="false" customHeight="false" outlineLevel="0" collapsed="false">
      <c r="A39" s="78" t="s">
        <v>699</v>
      </c>
      <c r="B39" s="79" t="s">
        <v>302</v>
      </c>
      <c r="C39" s="79" t="s">
        <v>302</v>
      </c>
      <c r="D39" s="79" t="s">
        <v>302</v>
      </c>
      <c r="E39" s="79" t="s">
        <v>302</v>
      </c>
      <c r="F39" s="79" t="s">
        <v>689</v>
      </c>
      <c r="G39" s="79" t="n">
        <v>10</v>
      </c>
      <c r="H39" s="79" t="s">
        <v>690</v>
      </c>
    </row>
    <row r="40" customFormat="false" ht="15" hidden="false" customHeight="false" outlineLevel="0" collapsed="false">
      <c r="A40" s="78" t="s">
        <v>700</v>
      </c>
      <c r="B40" s="79" t="s">
        <v>302</v>
      </c>
      <c r="C40" s="79" t="s">
        <v>302</v>
      </c>
      <c r="D40" s="79" t="s">
        <v>302</v>
      </c>
      <c r="E40" s="79" t="s">
        <v>302</v>
      </c>
      <c r="F40" s="79" t="s">
        <v>689</v>
      </c>
      <c r="G40" s="79" t="n">
        <v>0.75</v>
      </c>
      <c r="H40" s="79" t="s">
        <v>690</v>
      </c>
    </row>
    <row r="41" customFormat="false" ht="15" hidden="false" customHeight="true" outlineLevel="0" collapsed="false">
      <c r="A41" s="68" t="s">
        <v>701</v>
      </c>
      <c r="B41" s="68"/>
      <c r="C41" s="68"/>
      <c r="D41" s="68"/>
      <c r="E41" s="68"/>
      <c r="F41" s="68"/>
      <c r="G41" s="68"/>
      <c r="H41" s="68"/>
    </row>
    <row r="42" customFormat="false" ht="20.25" hidden="false" customHeight="false" outlineLevel="0" collapsed="false">
      <c r="A42" s="69" t="s">
        <v>702</v>
      </c>
      <c r="B42" s="70" t="s">
        <v>302</v>
      </c>
      <c r="C42" s="70" t="s">
        <v>302</v>
      </c>
      <c r="D42" s="70" t="s">
        <v>302</v>
      </c>
      <c r="E42" s="70" t="s">
        <v>302</v>
      </c>
      <c r="F42" s="70" t="s">
        <v>665</v>
      </c>
      <c r="G42" s="70" t="s">
        <v>302</v>
      </c>
      <c r="H42" s="70" t="s">
        <v>302</v>
      </c>
    </row>
    <row r="43" customFormat="false" ht="15" hidden="false" customHeight="true" outlineLevel="0" collapsed="false">
      <c r="A43" s="71" t="s">
        <v>703</v>
      </c>
      <c r="B43" s="71"/>
      <c r="C43" s="71"/>
      <c r="D43" s="71"/>
      <c r="E43" s="71"/>
      <c r="F43" s="71"/>
      <c r="G43" s="71"/>
      <c r="H43" s="71"/>
    </row>
    <row r="44" customFormat="false" ht="20.25" hidden="false" customHeight="false" outlineLevel="0" collapsed="false">
      <c r="A44" s="72" t="s">
        <v>704</v>
      </c>
      <c r="B44" s="73" t="s">
        <v>689</v>
      </c>
      <c r="C44" s="73" t="s">
        <v>689</v>
      </c>
      <c r="D44" s="73" t="s">
        <v>302</v>
      </c>
      <c r="E44" s="73" t="s">
        <v>689</v>
      </c>
      <c r="F44" s="73" t="s">
        <v>302</v>
      </c>
      <c r="G44" s="73" t="n">
        <v>1</v>
      </c>
      <c r="H44" s="73" t="s">
        <v>705</v>
      </c>
    </row>
    <row r="45" customFormat="false" ht="15" hidden="false" customHeight="false" outlineLevel="0" collapsed="false">
      <c r="A45" s="72" t="s">
        <v>706</v>
      </c>
      <c r="B45" s="73" t="s">
        <v>689</v>
      </c>
      <c r="C45" s="73" t="s">
        <v>689</v>
      </c>
      <c r="D45" s="73" t="s">
        <v>302</v>
      </c>
      <c r="E45" s="73" t="s">
        <v>689</v>
      </c>
      <c r="F45" s="73" t="s">
        <v>302</v>
      </c>
      <c r="G45" s="73" t="n">
        <v>1</v>
      </c>
      <c r="H45" s="73" t="s">
        <v>690</v>
      </c>
    </row>
    <row r="46" customFormat="false" ht="15" hidden="false" customHeight="false" outlineLevel="0" collapsed="false">
      <c r="A46" s="72" t="s">
        <v>707</v>
      </c>
      <c r="B46" s="73" t="s">
        <v>689</v>
      </c>
      <c r="C46" s="73" t="s">
        <v>689</v>
      </c>
      <c r="D46" s="73" t="s">
        <v>302</v>
      </c>
      <c r="E46" s="73" t="s">
        <v>689</v>
      </c>
      <c r="F46" s="73" t="s">
        <v>302</v>
      </c>
      <c r="G46" s="73" t="n">
        <v>1</v>
      </c>
      <c r="H46" s="73" t="s">
        <v>690</v>
      </c>
    </row>
    <row r="47" customFormat="false" ht="15" hidden="false" customHeight="false" outlineLevel="0" collapsed="false">
      <c r="A47" s="72" t="s">
        <v>708</v>
      </c>
      <c r="B47" s="73" t="s">
        <v>689</v>
      </c>
      <c r="C47" s="73" t="s">
        <v>689</v>
      </c>
      <c r="D47" s="73" t="s">
        <v>302</v>
      </c>
      <c r="E47" s="73" t="s">
        <v>689</v>
      </c>
      <c r="F47" s="73" t="s">
        <v>302</v>
      </c>
      <c r="G47" s="73" t="n">
        <v>0.1</v>
      </c>
      <c r="H47" s="73" t="s">
        <v>690</v>
      </c>
    </row>
    <row r="48" customFormat="false" ht="15" hidden="false" customHeight="true" outlineLevel="0" collapsed="false">
      <c r="A48" s="74" t="s">
        <v>709</v>
      </c>
      <c r="B48" s="74"/>
      <c r="C48" s="74"/>
      <c r="D48" s="74"/>
      <c r="E48" s="74"/>
      <c r="F48" s="74"/>
      <c r="G48" s="74"/>
      <c r="H48" s="74"/>
    </row>
    <row r="49" customFormat="false" ht="15" hidden="false" customHeight="false" outlineLevel="0" collapsed="false">
      <c r="A49" s="75" t="s">
        <v>710</v>
      </c>
      <c r="B49" s="76" t="s">
        <v>689</v>
      </c>
      <c r="C49" s="76" t="s">
        <v>302</v>
      </c>
      <c r="D49" s="76" t="s">
        <v>302</v>
      </c>
      <c r="E49" s="76" t="s">
        <v>689</v>
      </c>
      <c r="F49" s="76" t="s">
        <v>302</v>
      </c>
      <c r="G49" s="76" t="n">
        <v>5</v>
      </c>
      <c r="H49" s="76" t="s">
        <v>705</v>
      </c>
    </row>
    <row r="50" customFormat="false" ht="20.25" hidden="false" customHeight="false" outlineLevel="0" collapsed="false">
      <c r="A50" s="75" t="s">
        <v>711</v>
      </c>
      <c r="B50" s="76" t="s">
        <v>689</v>
      </c>
      <c r="C50" s="76" t="s">
        <v>302</v>
      </c>
      <c r="D50" s="76" t="s">
        <v>302</v>
      </c>
      <c r="E50" s="76" t="s">
        <v>689</v>
      </c>
      <c r="F50" s="76" t="s">
        <v>302</v>
      </c>
      <c r="G50" s="76" t="n">
        <v>5</v>
      </c>
      <c r="H50" s="76" t="s">
        <v>705</v>
      </c>
    </row>
    <row r="51" customFormat="false" ht="20.25" hidden="false" customHeight="false" outlineLevel="0" collapsed="false">
      <c r="A51" s="75" t="s">
        <v>712</v>
      </c>
      <c r="B51" s="76" t="s">
        <v>689</v>
      </c>
      <c r="C51" s="76" t="s">
        <v>302</v>
      </c>
      <c r="D51" s="76" t="s">
        <v>302</v>
      </c>
      <c r="E51" s="76" t="s">
        <v>689</v>
      </c>
      <c r="F51" s="76" t="s">
        <v>302</v>
      </c>
      <c r="G51" s="76" t="n">
        <v>5</v>
      </c>
      <c r="H51" s="76" t="s">
        <v>705</v>
      </c>
    </row>
    <row r="52" customFormat="false" ht="15" hidden="false" customHeight="false" outlineLevel="0" collapsed="false">
      <c r="A52" s="75" t="s">
        <v>713</v>
      </c>
      <c r="B52" s="76" t="s">
        <v>689</v>
      </c>
      <c r="C52" s="76" t="s">
        <v>302</v>
      </c>
      <c r="D52" s="76" t="s">
        <v>302</v>
      </c>
      <c r="E52" s="76" t="s">
        <v>689</v>
      </c>
      <c r="F52" s="76" t="s">
        <v>302</v>
      </c>
      <c r="G52" s="76" t="n">
        <v>5</v>
      </c>
      <c r="H52" s="76" t="s">
        <v>705</v>
      </c>
    </row>
    <row r="53" customFormat="false" ht="15" hidden="false" customHeight="false" outlineLevel="0" collapsed="false">
      <c r="A53" s="75" t="s">
        <v>714</v>
      </c>
      <c r="B53" s="76" t="s">
        <v>689</v>
      </c>
      <c r="C53" s="76" t="s">
        <v>302</v>
      </c>
      <c r="D53" s="76" t="s">
        <v>302</v>
      </c>
      <c r="E53" s="76" t="s">
        <v>689</v>
      </c>
      <c r="F53" s="76" t="s">
        <v>302</v>
      </c>
      <c r="G53" s="76" t="n">
        <v>5</v>
      </c>
      <c r="H53" s="76" t="s">
        <v>705</v>
      </c>
    </row>
    <row r="54" customFormat="false" ht="15" hidden="false" customHeight="true" outlineLevel="0" collapsed="false">
      <c r="A54" s="80" t="s">
        <v>715</v>
      </c>
      <c r="B54" s="80"/>
      <c r="C54" s="80"/>
      <c r="D54" s="80"/>
      <c r="E54" s="80"/>
      <c r="F54" s="80"/>
      <c r="G54" s="80"/>
      <c r="H54" s="80"/>
    </row>
    <row r="55" customFormat="false" ht="15" hidden="false" customHeight="false" outlineLevel="0" collapsed="false">
      <c r="A55" s="81" t="s">
        <v>716</v>
      </c>
      <c r="B55" s="82" t="s">
        <v>689</v>
      </c>
      <c r="C55" s="82" t="s">
        <v>302</v>
      </c>
      <c r="D55" s="82" t="s">
        <v>302</v>
      </c>
      <c r="E55" s="82" t="s">
        <v>689</v>
      </c>
      <c r="F55" s="82" t="s">
        <v>302</v>
      </c>
      <c r="G55" s="82" t="n">
        <v>5</v>
      </c>
      <c r="H55" s="82" t="s">
        <v>705</v>
      </c>
    </row>
    <row r="56" customFormat="false" ht="15" hidden="false" customHeight="false" outlineLevel="0" collapsed="false">
      <c r="A56" s="81" t="s">
        <v>717</v>
      </c>
      <c r="B56" s="82" t="s">
        <v>689</v>
      </c>
      <c r="C56" s="82" t="s">
        <v>302</v>
      </c>
      <c r="D56" s="82" t="s">
        <v>302</v>
      </c>
      <c r="E56" s="82" t="s">
        <v>689</v>
      </c>
      <c r="F56" s="82" t="s">
        <v>302</v>
      </c>
      <c r="G56" s="82" t="n">
        <v>5</v>
      </c>
      <c r="H56" s="82" t="s">
        <v>705</v>
      </c>
    </row>
    <row r="57" customFormat="false" ht="15" hidden="false" customHeight="false" outlineLevel="0" collapsed="false">
      <c r="A57" s="81" t="s">
        <v>718</v>
      </c>
      <c r="B57" s="82" t="s">
        <v>689</v>
      </c>
      <c r="C57" s="82" t="s">
        <v>302</v>
      </c>
      <c r="D57" s="82" t="s">
        <v>302</v>
      </c>
      <c r="E57" s="82" t="s">
        <v>689</v>
      </c>
      <c r="F57" s="82" t="s">
        <v>302</v>
      </c>
      <c r="G57" s="82" t="n">
        <v>5</v>
      </c>
      <c r="H57" s="82" t="s">
        <v>705</v>
      </c>
    </row>
    <row r="58" customFormat="false" ht="15" hidden="false" customHeight="false" outlineLevel="0" collapsed="false">
      <c r="A58" s="81" t="s">
        <v>607</v>
      </c>
      <c r="B58" s="82" t="s">
        <v>689</v>
      </c>
      <c r="C58" s="82" t="s">
        <v>302</v>
      </c>
      <c r="D58" s="82" t="s">
        <v>302</v>
      </c>
      <c r="E58" s="82" t="s">
        <v>689</v>
      </c>
      <c r="F58" s="82" t="s">
        <v>302</v>
      </c>
      <c r="G58" s="82" t="n">
        <v>5</v>
      </c>
      <c r="H58" s="82" t="s">
        <v>705</v>
      </c>
    </row>
    <row r="59" customFormat="false" ht="15" hidden="false" customHeight="false" outlineLevel="0" collapsed="false">
      <c r="A59" s="81" t="s">
        <v>719</v>
      </c>
      <c r="B59" s="82" t="s">
        <v>689</v>
      </c>
      <c r="C59" s="82" t="s">
        <v>302</v>
      </c>
      <c r="D59" s="82" t="s">
        <v>302</v>
      </c>
      <c r="E59" s="82" t="s">
        <v>689</v>
      </c>
      <c r="F59" s="82" t="s">
        <v>302</v>
      </c>
      <c r="G59" s="82" t="n">
        <v>5</v>
      </c>
      <c r="H59" s="82" t="s">
        <v>705</v>
      </c>
    </row>
    <row r="60" customFormat="false" ht="15" hidden="false" customHeight="true" outlineLevel="0" collapsed="false">
      <c r="A60" s="71" t="s">
        <v>720</v>
      </c>
      <c r="B60" s="71"/>
      <c r="C60" s="71"/>
      <c r="D60" s="71"/>
      <c r="E60" s="71"/>
      <c r="F60" s="71"/>
      <c r="G60" s="71"/>
      <c r="H60" s="71"/>
    </row>
    <row r="61" customFormat="false" ht="15" hidden="false" customHeight="false" outlineLevel="0" collapsed="false">
      <c r="A61" s="72" t="s">
        <v>721</v>
      </c>
      <c r="B61" s="73" t="s">
        <v>689</v>
      </c>
      <c r="C61" s="73" t="s">
        <v>302</v>
      </c>
      <c r="D61" s="73" t="s">
        <v>302</v>
      </c>
      <c r="E61" s="73" t="s">
        <v>689</v>
      </c>
      <c r="F61" s="73" t="s">
        <v>302</v>
      </c>
      <c r="G61" s="73" t="n">
        <v>5</v>
      </c>
      <c r="H61" s="73" t="s">
        <v>705</v>
      </c>
    </row>
    <row r="62" customFormat="false" ht="15" hidden="false" customHeight="false" outlineLevel="0" collapsed="false">
      <c r="A62" s="72" t="s">
        <v>722</v>
      </c>
      <c r="B62" s="73" t="s">
        <v>689</v>
      </c>
      <c r="C62" s="73" t="s">
        <v>302</v>
      </c>
      <c r="D62" s="73" t="s">
        <v>302</v>
      </c>
      <c r="E62" s="73" t="s">
        <v>689</v>
      </c>
      <c r="F62" s="73" t="s">
        <v>302</v>
      </c>
      <c r="G62" s="73" t="n">
        <v>5</v>
      </c>
      <c r="H62" s="73" t="s">
        <v>705</v>
      </c>
    </row>
    <row r="63" customFormat="false" ht="14.25" hidden="false" customHeight="true" outlineLevel="0" collapsed="false">
      <c r="A63" s="83" t="s">
        <v>723</v>
      </c>
      <c r="B63" s="71" t="s">
        <v>689</v>
      </c>
      <c r="C63" s="71" t="s">
        <v>302</v>
      </c>
      <c r="D63" s="71" t="s">
        <v>302</v>
      </c>
      <c r="E63" s="71" t="s">
        <v>689</v>
      </c>
      <c r="F63" s="71" t="s">
        <v>302</v>
      </c>
      <c r="G63" s="71" t="n">
        <v>5</v>
      </c>
      <c r="H63" s="71" t="s">
        <v>705</v>
      </c>
    </row>
    <row r="64" customFormat="false" ht="15" hidden="false" customHeight="false" outlineLevel="0" collapsed="false">
      <c r="A64" s="72" t="s">
        <v>724</v>
      </c>
      <c r="B64" s="71"/>
      <c r="C64" s="71"/>
      <c r="D64" s="71"/>
      <c r="E64" s="71"/>
      <c r="F64" s="71"/>
      <c r="G64" s="71"/>
      <c r="H64" s="71"/>
    </row>
    <row r="65" customFormat="false" ht="15" hidden="false" customHeight="false" outlineLevel="0" collapsed="false">
      <c r="A65" s="72" t="s">
        <v>725</v>
      </c>
      <c r="B65" s="73" t="s">
        <v>689</v>
      </c>
      <c r="C65" s="73" t="s">
        <v>302</v>
      </c>
      <c r="D65" s="73" t="s">
        <v>302</v>
      </c>
      <c r="E65" s="73" t="s">
        <v>689</v>
      </c>
      <c r="F65" s="73" t="s">
        <v>302</v>
      </c>
      <c r="G65" s="73" t="n">
        <v>5</v>
      </c>
      <c r="H65" s="73" t="s">
        <v>705</v>
      </c>
    </row>
    <row r="66" customFormat="false" ht="15" hidden="false" customHeight="false" outlineLevel="0" collapsed="false">
      <c r="A66" s="72" t="s">
        <v>726</v>
      </c>
      <c r="B66" s="73" t="s">
        <v>689</v>
      </c>
      <c r="C66" s="73" t="s">
        <v>302</v>
      </c>
      <c r="D66" s="73" t="s">
        <v>302</v>
      </c>
      <c r="E66" s="73" t="s">
        <v>689</v>
      </c>
      <c r="F66" s="73" t="s">
        <v>302</v>
      </c>
      <c r="G66" s="73" t="n">
        <v>5</v>
      </c>
      <c r="H66" s="73" t="s">
        <v>705</v>
      </c>
    </row>
    <row r="67" customFormat="false" ht="15" hidden="false" customHeight="true" outlineLevel="0" collapsed="false">
      <c r="A67" s="74" t="s">
        <v>727</v>
      </c>
      <c r="B67" s="74"/>
      <c r="C67" s="74"/>
      <c r="D67" s="74"/>
      <c r="E67" s="74"/>
      <c r="F67" s="74"/>
      <c r="G67" s="74"/>
      <c r="H67" s="74"/>
    </row>
    <row r="68" customFormat="false" ht="15" hidden="false" customHeight="false" outlineLevel="0" collapsed="false">
      <c r="A68" s="75" t="s">
        <v>728</v>
      </c>
      <c r="B68" s="84" t="s">
        <v>729</v>
      </c>
      <c r="C68" s="84" t="s">
        <v>729</v>
      </c>
      <c r="D68" s="84" t="s">
        <v>729</v>
      </c>
      <c r="E68" s="84" t="s">
        <v>665</v>
      </c>
      <c r="F68" s="84" t="s">
        <v>729</v>
      </c>
      <c r="G68" s="76"/>
      <c r="H68" s="76" t="s">
        <v>730</v>
      </c>
    </row>
    <row r="69" customFormat="false" ht="20.25" hidden="false" customHeight="false" outlineLevel="0" collapsed="false">
      <c r="A69" s="75" t="s">
        <v>731</v>
      </c>
      <c r="B69" s="76" t="s">
        <v>729</v>
      </c>
      <c r="C69" s="76" t="s">
        <v>729</v>
      </c>
      <c r="D69" s="76" t="s">
        <v>729</v>
      </c>
      <c r="E69" s="76" t="s">
        <v>665</v>
      </c>
      <c r="F69" s="76" t="s">
        <v>729</v>
      </c>
      <c r="G69" s="76"/>
      <c r="H69" s="76" t="s">
        <v>730</v>
      </c>
    </row>
    <row r="70" customFormat="false" ht="15" hidden="false" customHeight="false" outlineLevel="0" collapsed="false">
      <c r="A70" s="85" t="s">
        <v>732</v>
      </c>
      <c r="B70" s="76" t="s">
        <v>729</v>
      </c>
      <c r="C70" s="76" t="s">
        <v>729</v>
      </c>
      <c r="D70" s="76" t="s">
        <v>729</v>
      </c>
      <c r="E70" s="76" t="s">
        <v>665</v>
      </c>
      <c r="F70" s="76" t="s">
        <v>729</v>
      </c>
      <c r="G70" s="76"/>
      <c r="H70" s="76" t="s">
        <v>733</v>
      </c>
    </row>
    <row r="71" customFormat="false" ht="20.25" hidden="false" customHeight="false" outlineLevel="0" collapsed="false">
      <c r="A71" s="75" t="s">
        <v>734</v>
      </c>
      <c r="B71" s="76" t="s">
        <v>729</v>
      </c>
      <c r="C71" s="76" t="s">
        <v>729</v>
      </c>
      <c r="D71" s="76" t="s">
        <v>729</v>
      </c>
      <c r="E71" s="76" t="s">
        <v>665</v>
      </c>
      <c r="F71" s="76" t="s">
        <v>729</v>
      </c>
      <c r="G71" s="76"/>
      <c r="H71" s="76" t="s">
        <v>733</v>
      </c>
    </row>
    <row r="72" customFormat="false" ht="15" hidden="false" customHeight="false" outlineLevel="0" collapsed="false">
      <c r="A72" s="75" t="s">
        <v>735</v>
      </c>
      <c r="B72" s="76" t="s">
        <v>729</v>
      </c>
      <c r="C72" s="76" t="s">
        <v>729</v>
      </c>
      <c r="D72" s="76" t="s">
        <v>729</v>
      </c>
      <c r="E72" s="76" t="s">
        <v>665</v>
      </c>
      <c r="F72" s="76" t="s">
        <v>729</v>
      </c>
      <c r="G72" s="76"/>
      <c r="H72" s="76" t="s">
        <v>733</v>
      </c>
    </row>
    <row r="73" customFormat="false" ht="15" hidden="false" customHeight="true" outlineLevel="0" collapsed="false">
      <c r="A73" s="86" t="s">
        <v>736</v>
      </c>
      <c r="B73" s="86"/>
      <c r="C73" s="86"/>
      <c r="D73" s="86"/>
      <c r="E73" s="86"/>
      <c r="F73" s="86"/>
      <c r="G73" s="86"/>
      <c r="H73" s="86"/>
    </row>
    <row r="74" customFormat="false" ht="15" hidden="false" customHeight="false" outlineLevel="0" collapsed="false">
      <c r="A74" s="87" t="s">
        <v>737</v>
      </c>
      <c r="B74" s="88" t="s">
        <v>665</v>
      </c>
      <c r="C74" s="88" t="s">
        <v>302</v>
      </c>
      <c r="D74" s="88" t="s">
        <v>302</v>
      </c>
      <c r="E74" s="88" t="s">
        <v>302</v>
      </c>
      <c r="F74" s="88" t="s">
        <v>729</v>
      </c>
      <c r="G74" s="88"/>
      <c r="H74" s="88" t="s">
        <v>738</v>
      </c>
    </row>
    <row r="75" customFormat="false" ht="15" hidden="false" customHeight="false" outlineLevel="0" collapsed="false">
      <c r="A75" s="89" t="s">
        <v>739</v>
      </c>
      <c r="B75" s="88" t="s">
        <v>665</v>
      </c>
      <c r="C75" s="88" t="s">
        <v>302</v>
      </c>
      <c r="D75" s="88" t="s">
        <v>302</v>
      </c>
      <c r="E75" s="88" t="s">
        <v>302</v>
      </c>
      <c r="F75" s="88" t="s">
        <v>729</v>
      </c>
      <c r="G75" s="88"/>
      <c r="H75" s="88" t="s">
        <v>733</v>
      </c>
    </row>
    <row r="76" customFormat="false" ht="15" hidden="false" customHeight="false" outlineLevel="0" collapsed="false">
      <c r="A76" s="89" t="s">
        <v>740</v>
      </c>
      <c r="B76" s="88" t="s">
        <v>665</v>
      </c>
      <c r="C76" s="88" t="s">
        <v>302</v>
      </c>
      <c r="D76" s="88" t="s">
        <v>302</v>
      </c>
      <c r="E76" s="88" t="s">
        <v>302</v>
      </c>
      <c r="F76" s="88" t="s">
        <v>729</v>
      </c>
      <c r="G76" s="88"/>
      <c r="H76" s="88" t="s">
        <v>741</v>
      </c>
    </row>
  </sheetData>
  <mergeCells count="23">
    <mergeCell ref="A1:A2"/>
    <mergeCell ref="B1:F1"/>
    <mergeCell ref="G1:H1"/>
    <mergeCell ref="A3:H3"/>
    <mergeCell ref="A4:H4"/>
    <mergeCell ref="A11:H11"/>
    <mergeCell ref="A16:H16"/>
    <mergeCell ref="A22:H22"/>
    <mergeCell ref="A29:H29"/>
    <mergeCell ref="A41:H41"/>
    <mergeCell ref="A43:H43"/>
    <mergeCell ref="A48:H48"/>
    <mergeCell ref="A54:H54"/>
    <mergeCell ref="A60:H60"/>
    <mergeCell ref="B63:B64"/>
    <mergeCell ref="C63:C64"/>
    <mergeCell ref="D63:D64"/>
    <mergeCell ref="E63:E64"/>
    <mergeCell ref="F63:F64"/>
    <mergeCell ref="G63:G64"/>
    <mergeCell ref="H63:H64"/>
    <mergeCell ref="A67:H67"/>
    <mergeCell ref="A73:H73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66" activeCellId="0" sqref="A66"/>
    </sheetView>
  </sheetViews>
  <sheetFormatPr defaultColWidth="8.734375" defaultRowHeight="14.25" zeroHeight="false" outlineLevelRow="0" outlineLevelCol="0"/>
  <cols>
    <col collapsed="false" customWidth="true" hidden="false" outlineLevel="0" max="1" min="1" style="0" width="23.73"/>
    <col collapsed="false" customWidth="true" hidden="false" outlineLevel="0" max="8" min="2" style="0" width="14.27"/>
  </cols>
  <sheetData>
    <row r="1" customFormat="false" ht="15" hidden="false" customHeight="true" outlineLevel="0" collapsed="false">
      <c r="A1" s="61" t="s">
        <v>640</v>
      </c>
      <c r="B1" s="62" t="s">
        <v>641</v>
      </c>
      <c r="C1" s="62"/>
      <c r="D1" s="62"/>
      <c r="E1" s="62"/>
      <c r="F1" s="62"/>
      <c r="G1" s="62" t="s">
        <v>642</v>
      </c>
      <c r="H1" s="62"/>
    </row>
    <row r="2" customFormat="false" ht="20.25" hidden="false" customHeight="false" outlineLevel="0" collapsed="false">
      <c r="A2" s="61"/>
      <c r="B2" s="63" t="s">
        <v>643</v>
      </c>
      <c r="C2" s="63" t="s">
        <v>644</v>
      </c>
      <c r="D2" s="63" t="s">
        <v>645</v>
      </c>
      <c r="E2" s="63" t="s">
        <v>646</v>
      </c>
      <c r="F2" s="63" t="s">
        <v>647</v>
      </c>
      <c r="G2" s="63" t="s">
        <v>648</v>
      </c>
      <c r="H2" s="63" t="s">
        <v>649</v>
      </c>
    </row>
    <row r="3" customFormat="false" ht="15" hidden="false" customHeight="true" outlineLevel="0" collapsed="false">
      <c r="A3" s="64" t="s">
        <v>650</v>
      </c>
      <c r="B3" s="64"/>
      <c r="C3" s="64"/>
      <c r="D3" s="64"/>
      <c r="E3" s="64"/>
      <c r="F3" s="64"/>
      <c r="G3" s="64"/>
      <c r="H3" s="64"/>
    </row>
    <row r="4" customFormat="false" ht="15" hidden="false" customHeight="true" outlineLevel="0" collapsed="false">
      <c r="A4" s="65" t="s">
        <v>651</v>
      </c>
      <c r="B4" s="65"/>
      <c r="C4" s="65"/>
      <c r="D4" s="65"/>
      <c r="E4" s="65"/>
      <c r="F4" s="65"/>
      <c r="G4" s="65"/>
      <c r="H4" s="65"/>
    </row>
    <row r="5" customFormat="false" ht="15" hidden="false" customHeight="false" outlineLevel="0" collapsed="false">
      <c r="A5" s="66" t="s">
        <v>652</v>
      </c>
      <c r="B5" s="67" t="s">
        <v>653</v>
      </c>
      <c r="C5" s="67" t="s">
        <v>653</v>
      </c>
      <c r="D5" s="67" t="s">
        <v>653</v>
      </c>
      <c r="E5" s="67" t="s">
        <v>653</v>
      </c>
      <c r="F5" s="67" t="s">
        <v>653</v>
      </c>
      <c r="G5" s="67" t="s">
        <v>654</v>
      </c>
      <c r="H5" s="67" t="s">
        <v>652</v>
      </c>
    </row>
    <row r="6" customFormat="false" ht="15" hidden="false" customHeight="false" outlineLevel="0" collapsed="false">
      <c r="A6" s="66" t="s">
        <v>655</v>
      </c>
      <c r="B6" s="67" t="s">
        <v>653</v>
      </c>
      <c r="C6" s="67" t="s">
        <v>653</v>
      </c>
      <c r="D6" s="67" t="s">
        <v>653</v>
      </c>
      <c r="E6" s="67" t="s">
        <v>653</v>
      </c>
      <c r="F6" s="67" t="s">
        <v>653</v>
      </c>
      <c r="G6" s="67" t="s">
        <v>654</v>
      </c>
      <c r="H6" s="67" t="s">
        <v>656</v>
      </c>
    </row>
    <row r="7" customFormat="false" ht="15" hidden="false" customHeight="false" outlineLevel="0" collapsed="false">
      <c r="A7" s="66" t="s">
        <v>657</v>
      </c>
      <c r="B7" s="67" t="s">
        <v>653</v>
      </c>
      <c r="C7" s="67" t="s">
        <v>653</v>
      </c>
      <c r="D7" s="67" t="s">
        <v>653</v>
      </c>
      <c r="E7" s="67" t="s">
        <v>653</v>
      </c>
      <c r="F7" s="67" t="s">
        <v>653</v>
      </c>
      <c r="G7" s="67" t="s">
        <v>654</v>
      </c>
      <c r="H7" s="67" t="s">
        <v>658</v>
      </c>
    </row>
    <row r="8" customFormat="false" ht="15" hidden="false" customHeight="false" outlineLevel="0" collapsed="false">
      <c r="A8" s="66" t="s">
        <v>659</v>
      </c>
      <c r="B8" s="67" t="s">
        <v>653</v>
      </c>
      <c r="C8" s="67" t="s">
        <v>653</v>
      </c>
      <c r="D8" s="67" t="s">
        <v>653</v>
      </c>
      <c r="E8" s="67" t="s">
        <v>653</v>
      </c>
      <c r="F8" s="67" t="s">
        <v>653</v>
      </c>
      <c r="G8" s="67" t="s">
        <v>654</v>
      </c>
      <c r="H8" s="67" t="s">
        <v>660</v>
      </c>
    </row>
    <row r="9" customFormat="false" ht="15" hidden="false" customHeight="false" outlineLevel="0" collapsed="false">
      <c r="A9" s="66" t="s">
        <v>661</v>
      </c>
      <c r="B9" s="67" t="s">
        <v>653</v>
      </c>
      <c r="C9" s="67" t="s">
        <v>653</v>
      </c>
      <c r="D9" s="67" t="s">
        <v>653</v>
      </c>
      <c r="E9" s="67" t="s">
        <v>653</v>
      </c>
      <c r="F9" s="67" t="s">
        <v>653</v>
      </c>
      <c r="G9" s="67" t="s">
        <v>662</v>
      </c>
      <c r="H9" s="67" t="s">
        <v>663</v>
      </c>
    </row>
    <row r="10" customFormat="false" ht="15" hidden="false" customHeight="false" outlineLevel="0" collapsed="false">
      <c r="A10" s="66" t="s">
        <v>664</v>
      </c>
      <c r="B10" s="67" t="s">
        <v>665</v>
      </c>
      <c r="C10" s="67" t="s">
        <v>665</v>
      </c>
      <c r="D10" s="67"/>
      <c r="E10" s="67" t="s">
        <v>302</v>
      </c>
      <c r="F10" s="67" t="s">
        <v>665</v>
      </c>
      <c r="G10" s="67" t="s">
        <v>666</v>
      </c>
      <c r="H10" s="67" t="s">
        <v>667</v>
      </c>
    </row>
    <row r="11" customFormat="false" ht="15" hidden="false" customHeight="true" outlineLevel="0" collapsed="false">
      <c r="A11" s="68" t="s">
        <v>668</v>
      </c>
      <c r="B11" s="68"/>
      <c r="C11" s="68"/>
      <c r="D11" s="68"/>
      <c r="E11" s="68"/>
      <c r="F11" s="68"/>
      <c r="G11" s="68"/>
      <c r="H11" s="68"/>
    </row>
    <row r="12" customFormat="false" ht="15" hidden="false" customHeight="false" outlineLevel="0" collapsed="false">
      <c r="A12" s="69" t="s">
        <v>669</v>
      </c>
      <c r="B12" s="70" t="s">
        <v>665</v>
      </c>
      <c r="C12" s="70" t="s">
        <v>665</v>
      </c>
      <c r="D12" s="70" t="s">
        <v>302</v>
      </c>
      <c r="E12" s="70" t="s">
        <v>302</v>
      </c>
      <c r="F12" s="70" t="s">
        <v>665</v>
      </c>
      <c r="G12" s="70" t="s">
        <v>670</v>
      </c>
      <c r="H12" s="70" t="s">
        <v>667</v>
      </c>
    </row>
    <row r="13" customFormat="false" ht="15" hidden="false" customHeight="false" outlineLevel="0" collapsed="false">
      <c r="A13" s="69" t="s">
        <v>671</v>
      </c>
      <c r="B13" s="70" t="s">
        <v>665</v>
      </c>
      <c r="C13" s="70" t="s">
        <v>665</v>
      </c>
      <c r="D13" s="70" t="s">
        <v>302</v>
      </c>
      <c r="E13" s="70" t="s">
        <v>302</v>
      </c>
      <c r="F13" s="70" t="s">
        <v>665</v>
      </c>
      <c r="G13" s="70" t="s">
        <v>670</v>
      </c>
      <c r="H13" s="70" t="s">
        <v>667</v>
      </c>
    </row>
    <row r="14" customFormat="false" ht="15" hidden="false" customHeight="false" outlineLevel="0" collapsed="false">
      <c r="A14" s="69" t="s">
        <v>672</v>
      </c>
      <c r="B14" s="70" t="s">
        <v>665</v>
      </c>
      <c r="C14" s="70" t="s">
        <v>665</v>
      </c>
      <c r="D14" s="70" t="s">
        <v>302</v>
      </c>
      <c r="E14" s="70" t="s">
        <v>302</v>
      </c>
      <c r="F14" s="70" t="s">
        <v>665</v>
      </c>
      <c r="G14" s="70" t="s">
        <v>670</v>
      </c>
      <c r="H14" s="70" t="s">
        <v>667</v>
      </c>
    </row>
    <row r="15" customFormat="false" ht="15" hidden="false" customHeight="false" outlineLevel="0" collapsed="false">
      <c r="A15" s="69" t="s">
        <v>673</v>
      </c>
      <c r="B15" s="70" t="s">
        <v>665</v>
      </c>
      <c r="C15" s="70" t="s">
        <v>665</v>
      </c>
      <c r="D15" s="70" t="s">
        <v>302</v>
      </c>
      <c r="E15" s="70" t="s">
        <v>302</v>
      </c>
      <c r="F15" s="70" t="s">
        <v>665</v>
      </c>
      <c r="G15" s="70" t="s">
        <v>670</v>
      </c>
      <c r="H15" s="70" t="s">
        <v>667</v>
      </c>
    </row>
    <row r="16" customFormat="false" ht="15" hidden="false" customHeight="true" outlineLevel="0" collapsed="false">
      <c r="A16" s="71" t="s">
        <v>674</v>
      </c>
      <c r="B16" s="71"/>
      <c r="C16" s="71"/>
      <c r="D16" s="71"/>
      <c r="E16" s="71"/>
      <c r="F16" s="71"/>
      <c r="G16" s="71"/>
      <c r="H16" s="71"/>
    </row>
    <row r="17" customFormat="false" ht="15" hidden="false" customHeight="false" outlineLevel="0" collapsed="false">
      <c r="A17" s="72" t="s">
        <v>675</v>
      </c>
      <c r="B17" s="73" t="s">
        <v>665</v>
      </c>
      <c r="C17" s="73" t="s">
        <v>665</v>
      </c>
      <c r="D17" s="73" t="s">
        <v>302</v>
      </c>
      <c r="E17" s="73" t="s">
        <v>302</v>
      </c>
      <c r="F17" s="73" t="s">
        <v>665</v>
      </c>
      <c r="G17" s="73" t="s">
        <v>670</v>
      </c>
      <c r="H17" s="73" t="s">
        <v>667</v>
      </c>
    </row>
    <row r="18" customFormat="false" ht="15" hidden="false" customHeight="false" outlineLevel="0" collapsed="false">
      <c r="A18" s="72" t="s">
        <v>676</v>
      </c>
      <c r="B18" s="73" t="s">
        <v>665</v>
      </c>
      <c r="C18" s="73" t="s">
        <v>665</v>
      </c>
      <c r="D18" s="73" t="s">
        <v>302</v>
      </c>
      <c r="E18" s="73" t="s">
        <v>302</v>
      </c>
      <c r="F18" s="73" t="s">
        <v>665</v>
      </c>
      <c r="G18" s="73" t="s">
        <v>670</v>
      </c>
      <c r="H18" s="73" t="s">
        <v>667</v>
      </c>
    </row>
    <row r="19" customFormat="false" ht="15" hidden="false" customHeight="false" outlineLevel="0" collapsed="false">
      <c r="A19" s="72" t="s">
        <v>677</v>
      </c>
      <c r="B19" s="73" t="s">
        <v>665</v>
      </c>
      <c r="C19" s="73" t="s">
        <v>665</v>
      </c>
      <c r="D19" s="73" t="s">
        <v>302</v>
      </c>
      <c r="E19" s="73" t="s">
        <v>302</v>
      </c>
      <c r="F19" s="73" t="s">
        <v>665</v>
      </c>
      <c r="G19" s="73" t="s">
        <v>670</v>
      </c>
      <c r="H19" s="73" t="s">
        <v>667</v>
      </c>
    </row>
    <row r="20" customFormat="false" ht="15" hidden="false" customHeight="false" outlineLevel="0" collapsed="false">
      <c r="A20" s="72" t="s">
        <v>678</v>
      </c>
      <c r="B20" s="73" t="s">
        <v>665</v>
      </c>
      <c r="C20" s="73" t="s">
        <v>665</v>
      </c>
      <c r="D20" s="73" t="s">
        <v>302</v>
      </c>
      <c r="E20" s="73" t="s">
        <v>302</v>
      </c>
      <c r="F20" s="73" t="s">
        <v>665</v>
      </c>
      <c r="G20" s="73" t="s">
        <v>670</v>
      </c>
      <c r="H20" s="73" t="s">
        <v>667</v>
      </c>
    </row>
    <row r="21" customFormat="false" ht="15" hidden="false" customHeight="false" outlineLevel="0" collapsed="false">
      <c r="A21" s="72" t="s">
        <v>679</v>
      </c>
      <c r="B21" s="73" t="s">
        <v>665</v>
      </c>
      <c r="C21" s="73" t="s">
        <v>665</v>
      </c>
      <c r="D21" s="73" t="s">
        <v>302</v>
      </c>
      <c r="E21" s="73" t="s">
        <v>302</v>
      </c>
      <c r="F21" s="73" t="s">
        <v>665</v>
      </c>
      <c r="G21" s="73" t="s">
        <v>670</v>
      </c>
      <c r="H21" s="73" t="s">
        <v>667</v>
      </c>
    </row>
    <row r="22" customFormat="false" ht="15" hidden="false" customHeight="true" outlineLevel="0" collapsed="false">
      <c r="A22" s="74" t="s">
        <v>680</v>
      </c>
      <c r="B22" s="74"/>
      <c r="C22" s="74"/>
      <c r="D22" s="74"/>
      <c r="E22" s="74"/>
      <c r="F22" s="74"/>
      <c r="G22" s="74"/>
      <c r="H22" s="74"/>
    </row>
    <row r="23" customFormat="false" ht="15" hidden="false" customHeight="false" outlineLevel="0" collapsed="false">
      <c r="A23" s="75" t="s">
        <v>681</v>
      </c>
      <c r="B23" s="76" t="s">
        <v>665</v>
      </c>
      <c r="C23" s="76" t="s">
        <v>665</v>
      </c>
      <c r="D23" s="76" t="s">
        <v>302</v>
      </c>
      <c r="E23" s="76" t="s">
        <v>302</v>
      </c>
      <c r="F23" s="76" t="s">
        <v>665</v>
      </c>
      <c r="G23" s="76" t="s">
        <v>670</v>
      </c>
      <c r="H23" s="76" t="s">
        <v>667</v>
      </c>
    </row>
    <row r="24" customFormat="false" ht="15" hidden="false" customHeight="false" outlineLevel="0" collapsed="false">
      <c r="A24" s="75" t="s">
        <v>682</v>
      </c>
      <c r="B24" s="76" t="s">
        <v>665</v>
      </c>
      <c r="C24" s="76" t="s">
        <v>665</v>
      </c>
      <c r="D24" s="76" t="s">
        <v>302</v>
      </c>
      <c r="E24" s="76" t="s">
        <v>302</v>
      </c>
      <c r="F24" s="76" t="s">
        <v>665</v>
      </c>
      <c r="G24" s="76" t="s">
        <v>670</v>
      </c>
      <c r="H24" s="76" t="s">
        <v>667</v>
      </c>
    </row>
    <row r="25" customFormat="false" ht="15" hidden="false" customHeight="false" outlineLevel="0" collapsed="false">
      <c r="A25" s="75" t="s">
        <v>683</v>
      </c>
      <c r="B25" s="76" t="s">
        <v>665</v>
      </c>
      <c r="C25" s="76" t="s">
        <v>665</v>
      </c>
      <c r="D25" s="76" t="s">
        <v>302</v>
      </c>
      <c r="E25" s="76" t="s">
        <v>302</v>
      </c>
      <c r="F25" s="76" t="s">
        <v>665</v>
      </c>
      <c r="G25" s="76" t="s">
        <v>670</v>
      </c>
      <c r="H25" s="76" t="s">
        <v>667</v>
      </c>
    </row>
    <row r="26" customFormat="false" ht="15" hidden="false" customHeight="false" outlineLevel="0" collapsed="false">
      <c r="A26" s="75" t="s">
        <v>684</v>
      </c>
      <c r="B26" s="76" t="s">
        <v>665</v>
      </c>
      <c r="C26" s="76" t="s">
        <v>665</v>
      </c>
      <c r="D26" s="76" t="s">
        <v>302</v>
      </c>
      <c r="E26" s="76" t="s">
        <v>302</v>
      </c>
      <c r="F26" s="76" t="s">
        <v>665</v>
      </c>
      <c r="G26" s="76" t="s">
        <v>670</v>
      </c>
      <c r="H26" s="76" t="s">
        <v>667</v>
      </c>
    </row>
    <row r="27" customFormat="false" ht="15" hidden="false" customHeight="false" outlineLevel="0" collapsed="false">
      <c r="A27" s="75" t="s">
        <v>685</v>
      </c>
      <c r="B27" s="76" t="s">
        <v>665</v>
      </c>
      <c r="C27" s="76" t="s">
        <v>665</v>
      </c>
      <c r="D27" s="76" t="s">
        <v>302</v>
      </c>
      <c r="E27" s="76" t="s">
        <v>302</v>
      </c>
      <c r="F27" s="76" t="s">
        <v>665</v>
      </c>
      <c r="G27" s="76" t="s">
        <v>670</v>
      </c>
      <c r="H27" s="76" t="s">
        <v>667</v>
      </c>
    </row>
    <row r="28" customFormat="false" ht="15" hidden="false" customHeight="false" outlineLevel="0" collapsed="false">
      <c r="A28" s="75" t="s">
        <v>686</v>
      </c>
      <c r="B28" s="76" t="s">
        <v>665</v>
      </c>
      <c r="C28" s="76" t="s">
        <v>665</v>
      </c>
      <c r="D28" s="76" t="s">
        <v>302</v>
      </c>
      <c r="E28" s="76" t="s">
        <v>302</v>
      </c>
      <c r="F28" s="76" t="s">
        <v>665</v>
      </c>
      <c r="G28" s="76" t="s">
        <v>670</v>
      </c>
      <c r="H28" s="76" t="s">
        <v>667</v>
      </c>
    </row>
    <row r="29" customFormat="false" ht="15" hidden="false" customHeight="true" outlineLevel="0" collapsed="false">
      <c r="A29" s="77" t="s">
        <v>687</v>
      </c>
      <c r="B29" s="77"/>
      <c r="C29" s="77"/>
      <c r="D29" s="77"/>
      <c r="E29" s="77"/>
      <c r="F29" s="77"/>
      <c r="G29" s="77"/>
      <c r="H29" s="77"/>
    </row>
    <row r="30" customFormat="false" ht="15" hidden="false" customHeight="false" outlineLevel="0" collapsed="false">
      <c r="A30" s="78" t="s">
        <v>688</v>
      </c>
      <c r="B30" s="79" t="s">
        <v>302</v>
      </c>
      <c r="C30" s="79" t="s">
        <v>302</v>
      </c>
      <c r="D30" s="79" t="s">
        <v>302</v>
      </c>
      <c r="E30" s="79" t="s">
        <v>302</v>
      </c>
      <c r="F30" s="79" t="s">
        <v>689</v>
      </c>
      <c r="G30" s="79" t="n">
        <v>100</v>
      </c>
      <c r="H30" s="79" t="s">
        <v>690</v>
      </c>
    </row>
    <row r="31" customFormat="false" ht="15" hidden="false" customHeight="false" outlineLevel="0" collapsed="false">
      <c r="A31" s="78" t="s">
        <v>691</v>
      </c>
      <c r="B31" s="79" t="s">
        <v>302</v>
      </c>
      <c r="C31" s="79" t="s">
        <v>302</v>
      </c>
      <c r="D31" s="79" t="s">
        <v>302</v>
      </c>
      <c r="E31" s="79" t="s">
        <v>302</v>
      </c>
      <c r="F31" s="79" t="s">
        <v>689</v>
      </c>
      <c r="G31" s="79" t="n">
        <v>25</v>
      </c>
      <c r="H31" s="79" t="s">
        <v>690</v>
      </c>
    </row>
    <row r="32" customFormat="false" ht="15" hidden="false" customHeight="false" outlineLevel="0" collapsed="false">
      <c r="A32" s="78" t="s">
        <v>692</v>
      </c>
      <c r="B32" s="79" t="s">
        <v>302</v>
      </c>
      <c r="C32" s="79" t="s">
        <v>302</v>
      </c>
      <c r="D32" s="79" t="s">
        <v>302</v>
      </c>
      <c r="E32" s="79" t="s">
        <v>302</v>
      </c>
      <c r="F32" s="79" t="s">
        <v>689</v>
      </c>
      <c r="G32" s="79" t="n">
        <v>5</v>
      </c>
      <c r="H32" s="79" t="s">
        <v>690</v>
      </c>
    </row>
    <row r="33" customFormat="false" ht="15" hidden="false" customHeight="false" outlineLevel="0" collapsed="false">
      <c r="A33" s="78" t="s">
        <v>693</v>
      </c>
      <c r="B33" s="79" t="s">
        <v>302</v>
      </c>
      <c r="C33" s="79" t="s">
        <v>302</v>
      </c>
      <c r="D33" s="79" t="s">
        <v>302</v>
      </c>
      <c r="E33" s="79" t="s">
        <v>302</v>
      </c>
      <c r="F33" s="79" t="s">
        <v>689</v>
      </c>
      <c r="G33" s="79" t="n">
        <v>5</v>
      </c>
      <c r="H33" s="79" t="s">
        <v>690</v>
      </c>
    </row>
    <row r="34" customFormat="false" ht="15" hidden="false" customHeight="false" outlineLevel="0" collapsed="false">
      <c r="A34" s="78" t="s">
        <v>694</v>
      </c>
      <c r="B34" s="79" t="s">
        <v>302</v>
      </c>
      <c r="C34" s="79" t="s">
        <v>302</v>
      </c>
      <c r="D34" s="79" t="s">
        <v>302</v>
      </c>
      <c r="E34" s="79" t="s">
        <v>302</v>
      </c>
      <c r="F34" s="79" t="s">
        <v>689</v>
      </c>
      <c r="G34" s="79" t="n">
        <v>2.5</v>
      </c>
      <c r="H34" s="79" t="s">
        <v>690</v>
      </c>
    </row>
    <row r="35" customFormat="false" ht="15" hidden="false" customHeight="false" outlineLevel="0" collapsed="false">
      <c r="A35" s="78" t="s">
        <v>695</v>
      </c>
      <c r="B35" s="79" t="s">
        <v>302</v>
      </c>
      <c r="C35" s="79" t="s">
        <v>302</v>
      </c>
      <c r="D35" s="79" t="s">
        <v>302</v>
      </c>
      <c r="E35" s="79" t="s">
        <v>302</v>
      </c>
      <c r="F35" s="79" t="s">
        <v>689</v>
      </c>
      <c r="G35" s="79" t="n">
        <v>12.5</v>
      </c>
      <c r="H35" s="79" t="s">
        <v>690</v>
      </c>
    </row>
    <row r="36" customFormat="false" ht="15" hidden="false" customHeight="false" outlineLevel="0" collapsed="false">
      <c r="A36" s="78" t="s">
        <v>696</v>
      </c>
      <c r="B36" s="79" t="s">
        <v>302</v>
      </c>
      <c r="C36" s="79" t="s">
        <v>302</v>
      </c>
      <c r="D36" s="79" t="s">
        <v>302</v>
      </c>
      <c r="E36" s="79" t="s">
        <v>302</v>
      </c>
      <c r="F36" s="79" t="s">
        <v>689</v>
      </c>
      <c r="G36" s="79" t="n">
        <v>0.5</v>
      </c>
      <c r="H36" s="79" t="s">
        <v>690</v>
      </c>
    </row>
    <row r="37" customFormat="false" ht="15" hidden="false" customHeight="false" outlineLevel="0" collapsed="false">
      <c r="A37" s="78" t="s">
        <v>697</v>
      </c>
      <c r="B37" s="79" t="s">
        <v>302</v>
      </c>
      <c r="C37" s="79" t="s">
        <v>302</v>
      </c>
      <c r="D37" s="79" t="s">
        <v>302</v>
      </c>
      <c r="E37" s="79" t="s">
        <v>302</v>
      </c>
      <c r="F37" s="79" t="s">
        <v>689</v>
      </c>
      <c r="G37" s="79" t="n">
        <v>10</v>
      </c>
      <c r="H37" s="79" t="s">
        <v>690</v>
      </c>
    </row>
    <row r="38" customFormat="false" ht="15" hidden="false" customHeight="false" outlineLevel="0" collapsed="false">
      <c r="A38" s="78" t="s">
        <v>698</v>
      </c>
      <c r="B38" s="79" t="s">
        <v>302</v>
      </c>
      <c r="C38" s="79" t="s">
        <v>302</v>
      </c>
      <c r="D38" s="79" t="s">
        <v>302</v>
      </c>
      <c r="E38" s="79" t="s">
        <v>302</v>
      </c>
      <c r="F38" s="79" t="s">
        <v>689</v>
      </c>
      <c r="G38" s="79" t="n">
        <v>2.5</v>
      </c>
      <c r="H38" s="79" t="s">
        <v>690</v>
      </c>
    </row>
    <row r="39" customFormat="false" ht="15" hidden="false" customHeight="false" outlineLevel="0" collapsed="false">
      <c r="A39" s="78" t="s">
        <v>699</v>
      </c>
      <c r="B39" s="79" t="s">
        <v>302</v>
      </c>
      <c r="C39" s="79" t="s">
        <v>302</v>
      </c>
      <c r="D39" s="79" t="s">
        <v>302</v>
      </c>
      <c r="E39" s="79" t="s">
        <v>302</v>
      </c>
      <c r="F39" s="79" t="s">
        <v>689</v>
      </c>
      <c r="G39" s="79" t="n">
        <v>10</v>
      </c>
      <c r="H39" s="79" t="s">
        <v>690</v>
      </c>
    </row>
    <row r="40" customFormat="false" ht="15" hidden="false" customHeight="false" outlineLevel="0" collapsed="false">
      <c r="A40" s="78" t="s">
        <v>700</v>
      </c>
      <c r="B40" s="79" t="s">
        <v>302</v>
      </c>
      <c r="C40" s="79" t="s">
        <v>302</v>
      </c>
      <c r="D40" s="79" t="s">
        <v>302</v>
      </c>
      <c r="E40" s="79" t="s">
        <v>302</v>
      </c>
      <c r="F40" s="79" t="s">
        <v>689</v>
      </c>
      <c r="G40" s="79" t="n">
        <v>0.75</v>
      </c>
      <c r="H40" s="79" t="s">
        <v>690</v>
      </c>
    </row>
    <row r="41" customFormat="false" ht="15" hidden="false" customHeight="true" outlineLevel="0" collapsed="false">
      <c r="A41" s="68" t="s">
        <v>701</v>
      </c>
      <c r="B41" s="68"/>
      <c r="C41" s="68"/>
      <c r="D41" s="68"/>
      <c r="E41" s="68"/>
      <c r="F41" s="68"/>
      <c r="G41" s="68"/>
      <c r="H41" s="68"/>
    </row>
    <row r="42" customFormat="false" ht="20.25" hidden="false" customHeight="false" outlineLevel="0" collapsed="false">
      <c r="A42" s="69" t="s">
        <v>702</v>
      </c>
      <c r="B42" s="70" t="s">
        <v>302</v>
      </c>
      <c r="C42" s="70" t="s">
        <v>302</v>
      </c>
      <c r="D42" s="70" t="s">
        <v>302</v>
      </c>
      <c r="E42" s="70" t="s">
        <v>302</v>
      </c>
      <c r="F42" s="70" t="s">
        <v>665</v>
      </c>
      <c r="G42" s="70" t="s">
        <v>302</v>
      </c>
      <c r="H42" s="70" t="s">
        <v>302</v>
      </c>
    </row>
    <row r="43" customFormat="false" ht="15" hidden="false" customHeight="true" outlineLevel="0" collapsed="false">
      <c r="A43" s="71" t="s">
        <v>703</v>
      </c>
      <c r="B43" s="71"/>
      <c r="C43" s="71"/>
      <c r="D43" s="71"/>
      <c r="E43" s="71"/>
      <c r="F43" s="71"/>
      <c r="G43" s="71"/>
      <c r="H43" s="71"/>
    </row>
    <row r="44" customFormat="false" ht="15" hidden="false" customHeight="false" outlineLevel="0" collapsed="false">
      <c r="A44" s="90" t="s">
        <v>704</v>
      </c>
      <c r="B44" s="91" t="s">
        <v>689</v>
      </c>
      <c r="C44" s="91" t="s">
        <v>689</v>
      </c>
      <c r="D44" s="91" t="s">
        <v>302</v>
      </c>
      <c r="E44" s="91" t="s">
        <v>689</v>
      </c>
      <c r="F44" s="91" t="s">
        <v>302</v>
      </c>
      <c r="G44" s="91" t="n">
        <v>1</v>
      </c>
      <c r="H44" s="73" t="s">
        <v>705</v>
      </c>
    </row>
    <row r="45" customFormat="false" ht="15" hidden="false" customHeight="false" outlineLevel="0" collapsed="false">
      <c r="A45" s="90" t="s">
        <v>706</v>
      </c>
      <c r="B45" s="91" t="s">
        <v>689</v>
      </c>
      <c r="C45" s="91" t="s">
        <v>689</v>
      </c>
      <c r="D45" s="91" t="s">
        <v>302</v>
      </c>
      <c r="E45" s="91" t="s">
        <v>689</v>
      </c>
      <c r="F45" s="91" t="s">
        <v>302</v>
      </c>
      <c r="G45" s="91" t="n">
        <v>1</v>
      </c>
      <c r="H45" s="73" t="s">
        <v>690</v>
      </c>
    </row>
    <row r="46" customFormat="false" ht="15" hidden="false" customHeight="false" outlineLevel="0" collapsed="false">
      <c r="A46" s="90" t="s">
        <v>707</v>
      </c>
      <c r="B46" s="91" t="s">
        <v>689</v>
      </c>
      <c r="C46" s="91" t="s">
        <v>689</v>
      </c>
      <c r="D46" s="91" t="s">
        <v>302</v>
      </c>
      <c r="E46" s="91" t="s">
        <v>689</v>
      </c>
      <c r="F46" s="91" t="s">
        <v>302</v>
      </c>
      <c r="G46" s="91" t="n">
        <v>1</v>
      </c>
      <c r="H46" s="73" t="s">
        <v>690</v>
      </c>
    </row>
    <row r="47" customFormat="false" ht="15" hidden="false" customHeight="false" outlineLevel="0" collapsed="false">
      <c r="A47" s="90" t="s">
        <v>708</v>
      </c>
      <c r="B47" s="91" t="s">
        <v>689</v>
      </c>
      <c r="C47" s="91" t="s">
        <v>689</v>
      </c>
      <c r="D47" s="91" t="s">
        <v>302</v>
      </c>
      <c r="E47" s="91" t="s">
        <v>689</v>
      </c>
      <c r="F47" s="91" t="s">
        <v>302</v>
      </c>
      <c r="G47" s="91" t="n">
        <v>1</v>
      </c>
      <c r="H47" s="73" t="s">
        <v>690</v>
      </c>
    </row>
    <row r="48" customFormat="false" ht="15" hidden="false" customHeight="true" outlineLevel="0" collapsed="false">
      <c r="A48" s="74" t="s">
        <v>709</v>
      </c>
      <c r="B48" s="74"/>
      <c r="C48" s="74"/>
      <c r="D48" s="74"/>
      <c r="E48" s="74"/>
      <c r="F48" s="74"/>
      <c r="G48" s="74"/>
      <c r="H48" s="74"/>
    </row>
    <row r="49" customFormat="false" ht="15" hidden="false" customHeight="false" outlineLevel="0" collapsed="false">
      <c r="A49" s="75" t="s">
        <v>710</v>
      </c>
      <c r="B49" s="76" t="s">
        <v>689</v>
      </c>
      <c r="C49" s="76" t="s">
        <v>302</v>
      </c>
      <c r="D49" s="76" t="s">
        <v>302</v>
      </c>
      <c r="E49" s="76" t="s">
        <v>689</v>
      </c>
      <c r="F49" s="76" t="s">
        <v>302</v>
      </c>
      <c r="G49" s="76" t="n">
        <v>5</v>
      </c>
      <c r="H49" s="76" t="s">
        <v>705</v>
      </c>
    </row>
    <row r="50" customFormat="false" ht="15" hidden="false" customHeight="false" outlineLevel="0" collapsed="false">
      <c r="A50" s="75" t="s">
        <v>711</v>
      </c>
      <c r="B50" s="76" t="s">
        <v>689</v>
      </c>
      <c r="C50" s="76" t="s">
        <v>302</v>
      </c>
      <c r="D50" s="76" t="s">
        <v>302</v>
      </c>
      <c r="E50" s="76" t="s">
        <v>689</v>
      </c>
      <c r="F50" s="76" t="s">
        <v>302</v>
      </c>
      <c r="G50" s="76" t="n">
        <v>5</v>
      </c>
      <c r="H50" s="76" t="s">
        <v>705</v>
      </c>
    </row>
    <row r="51" customFormat="false" ht="15" hidden="false" customHeight="false" outlineLevel="0" collapsed="false">
      <c r="A51" s="75" t="s">
        <v>712</v>
      </c>
      <c r="B51" s="76" t="s">
        <v>689</v>
      </c>
      <c r="C51" s="76" t="s">
        <v>302</v>
      </c>
      <c r="D51" s="76" t="s">
        <v>302</v>
      </c>
      <c r="E51" s="76" t="s">
        <v>689</v>
      </c>
      <c r="F51" s="76" t="s">
        <v>302</v>
      </c>
      <c r="G51" s="76" t="n">
        <v>5</v>
      </c>
      <c r="H51" s="76" t="s">
        <v>705</v>
      </c>
    </row>
    <row r="52" customFormat="false" ht="15" hidden="false" customHeight="false" outlineLevel="0" collapsed="false">
      <c r="A52" s="75" t="s">
        <v>713</v>
      </c>
      <c r="B52" s="76" t="s">
        <v>689</v>
      </c>
      <c r="C52" s="76" t="s">
        <v>302</v>
      </c>
      <c r="D52" s="76" t="s">
        <v>302</v>
      </c>
      <c r="E52" s="76" t="s">
        <v>689</v>
      </c>
      <c r="F52" s="76" t="s">
        <v>302</v>
      </c>
      <c r="G52" s="76" t="n">
        <v>5</v>
      </c>
      <c r="H52" s="76" t="s">
        <v>705</v>
      </c>
    </row>
    <row r="53" customFormat="false" ht="15" hidden="false" customHeight="false" outlineLevel="0" collapsed="false">
      <c r="A53" s="75" t="s">
        <v>714</v>
      </c>
      <c r="B53" s="76" t="s">
        <v>689</v>
      </c>
      <c r="C53" s="76" t="s">
        <v>302</v>
      </c>
      <c r="D53" s="76" t="s">
        <v>302</v>
      </c>
      <c r="E53" s="76" t="s">
        <v>689</v>
      </c>
      <c r="F53" s="76" t="s">
        <v>302</v>
      </c>
      <c r="G53" s="76" t="n">
        <v>5</v>
      </c>
      <c r="H53" s="76" t="s">
        <v>705</v>
      </c>
    </row>
    <row r="54" customFormat="false" ht="15" hidden="false" customHeight="false" outlineLevel="0" collapsed="false">
      <c r="A54" s="92"/>
      <c r="B54" s="93"/>
      <c r="C54" s="93"/>
      <c r="D54" s="93"/>
      <c r="E54" s="93"/>
      <c r="F54" s="93"/>
      <c r="G54" s="93"/>
      <c r="H54" s="76"/>
    </row>
    <row r="55" customFormat="false" ht="15" hidden="false" customHeight="true" outlineLevel="0" collapsed="false">
      <c r="A55" s="80" t="s">
        <v>715</v>
      </c>
      <c r="B55" s="80"/>
      <c r="C55" s="80"/>
      <c r="D55" s="80"/>
      <c r="E55" s="80"/>
      <c r="F55" s="80"/>
      <c r="G55" s="80"/>
      <c r="H55" s="80"/>
    </row>
    <row r="56" customFormat="false" ht="15" hidden="false" customHeight="false" outlineLevel="0" collapsed="false">
      <c r="A56" s="94" t="s">
        <v>716</v>
      </c>
      <c r="B56" s="82" t="s">
        <v>689</v>
      </c>
      <c r="C56" s="82" t="s">
        <v>302</v>
      </c>
      <c r="D56" s="82" t="s">
        <v>302</v>
      </c>
      <c r="E56" s="82" t="s">
        <v>689</v>
      </c>
      <c r="F56" s="82" t="s">
        <v>302</v>
      </c>
      <c r="G56" s="82" t="n">
        <v>5</v>
      </c>
      <c r="H56" s="82" t="s">
        <v>705</v>
      </c>
    </row>
    <row r="57" customFormat="false" ht="15" hidden="false" customHeight="false" outlineLevel="0" collapsed="false">
      <c r="A57" s="95" t="s">
        <v>717</v>
      </c>
      <c r="B57" s="96" t="s">
        <v>689</v>
      </c>
      <c r="C57" s="96" t="s">
        <v>302</v>
      </c>
      <c r="D57" s="96" t="s">
        <v>302</v>
      </c>
      <c r="E57" s="96" t="s">
        <v>689</v>
      </c>
      <c r="F57" s="96" t="s">
        <v>302</v>
      </c>
      <c r="G57" s="96" t="n">
        <v>5</v>
      </c>
      <c r="H57" s="96" t="s">
        <v>705</v>
      </c>
    </row>
    <row r="58" customFormat="false" ht="20.25" hidden="false" customHeight="false" outlineLevel="0" collapsed="false">
      <c r="A58" s="97" t="s">
        <v>718</v>
      </c>
      <c r="B58" s="98" t="s">
        <v>689</v>
      </c>
      <c r="C58" s="98" t="s">
        <v>302</v>
      </c>
      <c r="D58" s="98" t="s">
        <v>302</v>
      </c>
      <c r="E58" s="98" t="s">
        <v>689</v>
      </c>
      <c r="F58" s="98" t="s">
        <v>302</v>
      </c>
      <c r="G58" s="98" t="n">
        <v>5</v>
      </c>
      <c r="H58" s="98" t="s">
        <v>705</v>
      </c>
      <c r="I58" s="99" t="s">
        <v>742</v>
      </c>
    </row>
    <row r="59" customFormat="false" ht="15" hidden="false" customHeight="false" outlineLevel="0" collapsed="false">
      <c r="A59" s="95" t="s">
        <v>607</v>
      </c>
      <c r="B59" s="96" t="s">
        <v>689</v>
      </c>
      <c r="C59" s="96" t="s">
        <v>302</v>
      </c>
      <c r="D59" s="96" t="s">
        <v>302</v>
      </c>
      <c r="E59" s="96" t="s">
        <v>689</v>
      </c>
      <c r="F59" s="96" t="s">
        <v>302</v>
      </c>
      <c r="G59" s="96" t="n">
        <v>5</v>
      </c>
      <c r="H59" s="96" t="s">
        <v>705</v>
      </c>
    </row>
    <row r="60" customFormat="false" ht="15" hidden="false" customHeight="false" outlineLevel="0" collapsed="false">
      <c r="A60" s="100" t="s">
        <v>719</v>
      </c>
      <c r="B60" s="80" t="s">
        <v>689</v>
      </c>
      <c r="C60" s="82" t="s">
        <v>302</v>
      </c>
      <c r="D60" s="82" t="s">
        <v>302</v>
      </c>
      <c r="E60" s="82" t="s">
        <v>689</v>
      </c>
      <c r="F60" s="82" t="s">
        <v>302</v>
      </c>
      <c r="G60" s="82" t="n">
        <v>5</v>
      </c>
      <c r="H60" s="82" t="s">
        <v>705</v>
      </c>
    </row>
    <row r="61" customFormat="false" ht="15" hidden="false" customHeight="false" outlineLevel="0" collapsed="false">
      <c r="A61" s="101" t="s">
        <v>743</v>
      </c>
      <c r="B61" s="102" t="s">
        <v>689</v>
      </c>
      <c r="C61" s="103" t="s">
        <v>302</v>
      </c>
      <c r="D61" s="103" t="s">
        <v>302</v>
      </c>
      <c r="E61" s="103" t="s">
        <v>689</v>
      </c>
      <c r="F61" s="103" t="s">
        <v>302</v>
      </c>
      <c r="G61" s="103" t="n">
        <v>5</v>
      </c>
      <c r="H61" s="103" t="s">
        <v>705</v>
      </c>
    </row>
    <row r="62" customFormat="false" ht="15" hidden="false" customHeight="false" outlineLevel="0" collapsed="false">
      <c r="A62" s="101" t="s">
        <v>321</v>
      </c>
      <c r="B62" s="102" t="s">
        <v>689</v>
      </c>
      <c r="C62" s="103" t="s">
        <v>302</v>
      </c>
      <c r="D62" s="103" t="s">
        <v>302</v>
      </c>
      <c r="E62" s="103" t="s">
        <v>689</v>
      </c>
      <c r="F62" s="103" t="s">
        <v>302</v>
      </c>
      <c r="G62" s="103" t="n">
        <v>5</v>
      </c>
      <c r="H62" s="103" t="s">
        <v>705</v>
      </c>
    </row>
    <row r="63" customFormat="false" ht="15" hidden="false" customHeight="false" outlineLevel="0" collapsed="false">
      <c r="A63" s="101" t="s">
        <v>504</v>
      </c>
      <c r="B63" s="102" t="s">
        <v>689</v>
      </c>
      <c r="C63" s="103" t="s">
        <v>302</v>
      </c>
      <c r="D63" s="103" t="s">
        <v>302</v>
      </c>
      <c r="E63" s="103" t="s">
        <v>689</v>
      </c>
      <c r="F63" s="103" t="s">
        <v>302</v>
      </c>
      <c r="G63" s="103" t="n">
        <v>5</v>
      </c>
      <c r="H63" s="103" t="s">
        <v>705</v>
      </c>
    </row>
    <row r="64" customFormat="false" ht="15" hidden="false" customHeight="false" outlineLevel="0" collapsed="false">
      <c r="A64" s="101" t="s">
        <v>444</v>
      </c>
      <c r="B64" s="102" t="s">
        <v>689</v>
      </c>
      <c r="C64" s="103" t="s">
        <v>302</v>
      </c>
      <c r="D64" s="103" t="s">
        <v>302</v>
      </c>
      <c r="E64" s="103" t="s">
        <v>689</v>
      </c>
      <c r="F64" s="103" t="s">
        <v>302</v>
      </c>
      <c r="G64" s="103" t="n">
        <v>5</v>
      </c>
      <c r="H64" s="103" t="s">
        <v>705</v>
      </c>
    </row>
    <row r="65" customFormat="false" ht="14.25" hidden="false" customHeight="false" outlineLevel="0" collapsed="false">
      <c r="A65" s="101" t="s">
        <v>744</v>
      </c>
      <c r="B65" s="102" t="s">
        <v>689</v>
      </c>
      <c r="C65" s="103" t="s">
        <v>302</v>
      </c>
      <c r="D65" s="103" t="s">
        <v>302</v>
      </c>
      <c r="E65" s="103" t="s">
        <v>689</v>
      </c>
      <c r="F65" s="103" t="s">
        <v>302</v>
      </c>
      <c r="G65" s="103" t="n">
        <v>5</v>
      </c>
      <c r="H65" s="103" t="s">
        <v>705</v>
      </c>
    </row>
    <row r="66" customFormat="false" ht="15" hidden="false" customHeight="true" outlineLevel="0" collapsed="false">
      <c r="A66" s="71" t="s">
        <v>720</v>
      </c>
      <c r="B66" s="71"/>
      <c r="C66" s="71"/>
      <c r="D66" s="71"/>
      <c r="E66" s="71"/>
      <c r="F66" s="71"/>
      <c r="G66" s="71"/>
      <c r="H66" s="71"/>
    </row>
    <row r="67" customFormat="false" ht="15" hidden="false" customHeight="false" outlineLevel="0" collapsed="false">
      <c r="A67" s="90" t="s">
        <v>721</v>
      </c>
      <c r="B67" s="91" t="s">
        <v>689</v>
      </c>
      <c r="C67" s="91" t="s">
        <v>302</v>
      </c>
      <c r="D67" s="91" t="s">
        <v>302</v>
      </c>
      <c r="E67" s="91" t="s">
        <v>689</v>
      </c>
      <c r="F67" s="91" t="s">
        <v>302</v>
      </c>
      <c r="G67" s="91" t="n">
        <v>5</v>
      </c>
      <c r="H67" s="91" t="s">
        <v>705</v>
      </c>
    </row>
    <row r="68" customFormat="false" ht="15" hidden="false" customHeight="false" outlineLevel="0" collapsed="false">
      <c r="A68" s="72" t="s">
        <v>722</v>
      </c>
      <c r="B68" s="73" t="s">
        <v>689</v>
      </c>
      <c r="C68" s="73" t="s">
        <v>302</v>
      </c>
      <c r="D68" s="73" t="s">
        <v>302</v>
      </c>
      <c r="E68" s="73" t="s">
        <v>689</v>
      </c>
      <c r="F68" s="73" t="s">
        <v>302</v>
      </c>
      <c r="G68" s="73" t="n">
        <v>5</v>
      </c>
      <c r="H68" s="73" t="s">
        <v>705</v>
      </c>
    </row>
    <row r="69" customFormat="false" ht="14.25" hidden="false" customHeight="true" outlineLevel="0" collapsed="false">
      <c r="A69" s="83" t="s">
        <v>723</v>
      </c>
      <c r="B69" s="71" t="s">
        <v>689</v>
      </c>
      <c r="C69" s="71" t="s">
        <v>302</v>
      </c>
      <c r="D69" s="71" t="s">
        <v>302</v>
      </c>
      <c r="E69" s="71" t="s">
        <v>689</v>
      </c>
      <c r="F69" s="71" t="s">
        <v>302</v>
      </c>
      <c r="G69" s="71" t="n">
        <v>5</v>
      </c>
      <c r="H69" s="71" t="s">
        <v>705</v>
      </c>
    </row>
    <row r="70" customFormat="false" ht="15" hidden="false" customHeight="false" outlineLevel="0" collapsed="false">
      <c r="A70" s="72" t="s">
        <v>724</v>
      </c>
      <c r="B70" s="71"/>
      <c r="C70" s="71"/>
      <c r="D70" s="71"/>
      <c r="E70" s="71"/>
      <c r="F70" s="71"/>
      <c r="G70" s="71"/>
      <c r="H70" s="71"/>
    </row>
    <row r="71" customFormat="false" ht="15" hidden="false" customHeight="false" outlineLevel="0" collapsed="false">
      <c r="A71" s="72" t="s">
        <v>725</v>
      </c>
      <c r="B71" s="73" t="s">
        <v>689</v>
      </c>
      <c r="C71" s="73" t="s">
        <v>302</v>
      </c>
      <c r="D71" s="73" t="s">
        <v>302</v>
      </c>
      <c r="E71" s="73" t="s">
        <v>689</v>
      </c>
      <c r="F71" s="73" t="s">
        <v>302</v>
      </c>
      <c r="G71" s="73" t="n">
        <v>5</v>
      </c>
      <c r="H71" s="73" t="s">
        <v>705</v>
      </c>
    </row>
    <row r="72" customFormat="false" ht="20.25" hidden="false" customHeight="false" outlineLevel="0" collapsed="false">
      <c r="A72" s="104" t="s">
        <v>726</v>
      </c>
      <c r="B72" s="105" t="s">
        <v>689</v>
      </c>
      <c r="C72" s="105" t="s">
        <v>302</v>
      </c>
      <c r="D72" s="105" t="s">
        <v>302</v>
      </c>
      <c r="E72" s="105" t="s">
        <v>689</v>
      </c>
      <c r="F72" s="105" t="s">
        <v>302</v>
      </c>
      <c r="G72" s="105" t="n">
        <v>5</v>
      </c>
      <c r="H72" s="105" t="s">
        <v>705</v>
      </c>
      <c r="I72" s="106" t="s">
        <v>742</v>
      </c>
    </row>
    <row r="73" customFormat="false" ht="15" hidden="false" customHeight="true" outlineLevel="0" collapsed="false">
      <c r="A73" s="74" t="s">
        <v>727</v>
      </c>
      <c r="B73" s="74"/>
      <c r="C73" s="74"/>
      <c r="D73" s="74"/>
      <c r="E73" s="74"/>
      <c r="F73" s="74"/>
      <c r="G73" s="74"/>
      <c r="H73" s="74"/>
    </row>
    <row r="74" customFormat="false" ht="15" hidden="false" customHeight="false" outlineLevel="0" collapsed="false">
      <c r="A74" s="75" t="s">
        <v>728</v>
      </c>
      <c r="B74" s="84" t="s">
        <v>729</v>
      </c>
      <c r="C74" s="84" t="s">
        <v>729</v>
      </c>
      <c r="D74" s="84" t="s">
        <v>729</v>
      </c>
      <c r="E74" s="84" t="s">
        <v>665</v>
      </c>
      <c r="F74" s="84" t="s">
        <v>729</v>
      </c>
      <c r="G74" s="76"/>
      <c r="H74" s="76" t="s">
        <v>730</v>
      </c>
    </row>
    <row r="75" customFormat="false" ht="15" hidden="false" customHeight="false" outlineLevel="0" collapsed="false">
      <c r="A75" s="75" t="s">
        <v>731</v>
      </c>
      <c r="B75" s="76" t="s">
        <v>729</v>
      </c>
      <c r="C75" s="76" t="s">
        <v>729</v>
      </c>
      <c r="D75" s="76" t="s">
        <v>729</v>
      </c>
      <c r="E75" s="76" t="s">
        <v>665</v>
      </c>
      <c r="F75" s="76" t="s">
        <v>729</v>
      </c>
      <c r="G75" s="76"/>
      <c r="H75" s="76" t="s">
        <v>730</v>
      </c>
    </row>
    <row r="76" customFormat="false" ht="15" hidden="false" customHeight="false" outlineLevel="0" collapsed="false">
      <c r="A76" s="85" t="s">
        <v>732</v>
      </c>
      <c r="B76" s="76" t="s">
        <v>729</v>
      </c>
      <c r="C76" s="76" t="s">
        <v>729</v>
      </c>
      <c r="D76" s="76" t="s">
        <v>729</v>
      </c>
      <c r="E76" s="76" t="s">
        <v>665</v>
      </c>
      <c r="F76" s="76" t="s">
        <v>729</v>
      </c>
      <c r="G76" s="76"/>
      <c r="H76" s="76" t="s">
        <v>733</v>
      </c>
    </row>
    <row r="77" customFormat="false" ht="20.25" hidden="false" customHeight="false" outlineLevel="0" collapsed="false">
      <c r="A77" s="75" t="s">
        <v>734</v>
      </c>
      <c r="B77" s="76" t="s">
        <v>729</v>
      </c>
      <c r="C77" s="76" t="s">
        <v>729</v>
      </c>
      <c r="D77" s="76" t="s">
        <v>729</v>
      </c>
      <c r="E77" s="76" t="s">
        <v>665</v>
      </c>
      <c r="F77" s="76" t="s">
        <v>729</v>
      </c>
      <c r="G77" s="76"/>
      <c r="H77" s="76" t="s">
        <v>733</v>
      </c>
    </row>
    <row r="78" customFormat="false" ht="15" hidden="false" customHeight="false" outlineLevel="0" collapsed="false">
      <c r="A78" s="75" t="s">
        <v>735</v>
      </c>
      <c r="B78" s="76" t="s">
        <v>729</v>
      </c>
      <c r="C78" s="76" t="s">
        <v>729</v>
      </c>
      <c r="D78" s="76" t="s">
        <v>729</v>
      </c>
      <c r="E78" s="76" t="s">
        <v>665</v>
      </c>
      <c r="F78" s="76" t="s">
        <v>729</v>
      </c>
      <c r="G78" s="76"/>
      <c r="H78" s="76" t="s">
        <v>733</v>
      </c>
    </row>
    <row r="79" customFormat="false" ht="15" hidden="false" customHeight="true" outlineLevel="0" collapsed="false">
      <c r="A79" s="86" t="s">
        <v>736</v>
      </c>
      <c r="B79" s="86"/>
      <c r="C79" s="86"/>
      <c r="D79" s="86"/>
      <c r="E79" s="86"/>
      <c r="F79" s="86"/>
      <c r="G79" s="86"/>
      <c r="H79" s="86"/>
    </row>
    <row r="80" customFormat="false" ht="15" hidden="false" customHeight="false" outlineLevel="0" collapsed="false">
      <c r="A80" s="87" t="s">
        <v>737</v>
      </c>
      <c r="B80" s="88" t="s">
        <v>665</v>
      </c>
      <c r="C80" s="88" t="s">
        <v>302</v>
      </c>
      <c r="D80" s="88" t="s">
        <v>302</v>
      </c>
      <c r="E80" s="88" t="s">
        <v>302</v>
      </c>
      <c r="F80" s="88" t="s">
        <v>729</v>
      </c>
      <c r="G80" s="88"/>
      <c r="H80" s="88" t="s">
        <v>738</v>
      </c>
    </row>
    <row r="81" customFormat="false" ht="15" hidden="false" customHeight="false" outlineLevel="0" collapsed="false">
      <c r="A81" s="89" t="s">
        <v>739</v>
      </c>
      <c r="B81" s="88" t="s">
        <v>665</v>
      </c>
      <c r="C81" s="88" t="s">
        <v>302</v>
      </c>
      <c r="D81" s="88" t="s">
        <v>302</v>
      </c>
      <c r="E81" s="88" t="s">
        <v>302</v>
      </c>
      <c r="F81" s="88" t="s">
        <v>729</v>
      </c>
      <c r="G81" s="88"/>
      <c r="H81" s="88" t="s">
        <v>733</v>
      </c>
    </row>
    <row r="82" customFormat="false" ht="15" hidden="false" customHeight="false" outlineLevel="0" collapsed="false">
      <c r="A82" s="89" t="s">
        <v>740</v>
      </c>
      <c r="B82" s="88" t="s">
        <v>665</v>
      </c>
      <c r="C82" s="88" t="s">
        <v>302</v>
      </c>
      <c r="D82" s="88" t="s">
        <v>302</v>
      </c>
      <c r="E82" s="88" t="s">
        <v>302</v>
      </c>
      <c r="F82" s="88" t="s">
        <v>729</v>
      </c>
      <c r="G82" s="88"/>
      <c r="H82" s="88" t="s">
        <v>741</v>
      </c>
    </row>
  </sheetData>
  <mergeCells count="23">
    <mergeCell ref="A1:A2"/>
    <mergeCell ref="B1:F1"/>
    <mergeCell ref="G1:H1"/>
    <mergeCell ref="A3:H3"/>
    <mergeCell ref="A4:H4"/>
    <mergeCell ref="A11:H11"/>
    <mergeCell ref="A16:H16"/>
    <mergeCell ref="A22:H22"/>
    <mergeCell ref="A29:H29"/>
    <mergeCell ref="A41:H41"/>
    <mergeCell ref="A43:H43"/>
    <mergeCell ref="A48:H48"/>
    <mergeCell ref="A55:H55"/>
    <mergeCell ref="A66:H66"/>
    <mergeCell ref="B69:B70"/>
    <mergeCell ref="C69:C70"/>
    <mergeCell ref="D69:D70"/>
    <mergeCell ref="E69:E70"/>
    <mergeCell ref="F69:F70"/>
    <mergeCell ref="G69:G70"/>
    <mergeCell ref="H69:H70"/>
    <mergeCell ref="A73:H73"/>
    <mergeCell ref="A79:H79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A606BFB73610949917282CC40DB10AB" ma:contentTypeVersion="4" ma:contentTypeDescription="Crear nuevo documento." ma:contentTypeScope="" ma:versionID="13f1b2a08a46056cedb6dc002987b311">
  <xsd:schema xmlns:xsd="http://www.w3.org/2001/XMLSchema" xmlns:xs="http://www.w3.org/2001/XMLSchema" xmlns:p="http://schemas.microsoft.com/office/2006/metadata/properties" xmlns:ns2="3bf128bc-1170-4fe6-8144-f0220254459a" targetNamespace="http://schemas.microsoft.com/office/2006/metadata/properties" ma:root="true" ma:fieldsID="6b415baef48cf633e5637b198afd5518" ns2:_="">
    <xsd:import namespace="3bf128bc-1170-4fe6-8144-f0220254459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f128bc-1170-4fe6-8144-f022025445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EBC1BAA-B42A-4231-8C3B-3B01D780FF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bf128bc-1170-4fe6-8144-f022025445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848FAA5-711C-4B9B-99B1-531C28C99FC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7E7D349-B6CD-4179-8A3F-5FDD7B19A26A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LibreOffice/7.5.3.2$Windows_X86_64 LibreOffice_project/9f56dff12ba03b9acd7730a5a481eea045e468f3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2024-07-09T08:28:48Z</dcterms:created>
  <dc:creator>Maria Jose Farre ICRA</dc:creator>
  <dc:description/>
  <dc:language>es-ES</dc:language>
  <cp:lastModifiedBy/>
  <dcterms:modified xsi:type="dcterms:W3CDTF">2024-09-18T16:10:06Z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0x010100FA606BFB73610949917282CC40DB10AB</vt:lpwstr>
  </property>
</Properties>
</file>